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activeTab="0"/>
  </bookViews>
  <sheets>
    <sheet name="生活类1" sheetId="1" r:id="rId1"/>
    <sheet name="生活类2" sheetId="2" r:id="rId2"/>
    <sheet name="物资类" sheetId="3" r:id="rId3"/>
    <sheet name="资产类" sheetId="4" r:id="rId4"/>
    <sheet name="卫生材料类" sheetId="5" r:id="rId5"/>
    <sheet name="药品类" sheetId="6" r:id="rId6"/>
  </sheets>
  <definedNames/>
  <calcPr fullCalcOnLoad="1"/>
</workbook>
</file>

<file path=xl/sharedStrings.xml><?xml version="1.0" encoding="utf-8"?>
<sst xmlns="http://schemas.openxmlformats.org/spreadsheetml/2006/main" count="597" uniqueCount="220">
  <si>
    <t>生活类捐赠物资统计表</t>
  </si>
  <si>
    <t>管理科室：院办公室</t>
  </si>
  <si>
    <t>序号</t>
  </si>
  <si>
    <t>捐赠时间</t>
  </si>
  <si>
    <t>捐赠单位/个人</t>
  </si>
  <si>
    <t>捐赠物品</t>
  </si>
  <si>
    <t>数量</t>
  </si>
  <si>
    <t>单位</t>
  </si>
  <si>
    <t>规格</t>
  </si>
  <si>
    <t>单价（元）</t>
  </si>
  <si>
    <t>价值（元）</t>
  </si>
  <si>
    <t>评估方式</t>
  </si>
  <si>
    <t>捐赠意向</t>
  </si>
  <si>
    <t>使用去向</t>
  </si>
  <si>
    <t>发放数量</t>
  </si>
  <si>
    <t>库存数量</t>
  </si>
  <si>
    <t>东营市湖北商会</t>
  </si>
  <si>
    <t>大汉口热干面</t>
  </si>
  <si>
    <t>提</t>
  </si>
  <si>
    <t>捐赠方报价</t>
  </si>
  <si>
    <t>限定</t>
  </si>
  <si>
    <t>12名援鄂医疗队员</t>
  </si>
  <si>
    <t>孝感麻糖</t>
  </si>
  <si>
    <t>孝感米酒</t>
  </si>
  <si>
    <t>恩施富硒茶</t>
  </si>
  <si>
    <t>盒</t>
  </si>
  <si>
    <t>和甲五行花草茶</t>
  </si>
  <si>
    <t>合计</t>
  </si>
  <si>
    <t>管理科室：总务科</t>
  </si>
  <si>
    <r>
      <t>2020.2.</t>
    </r>
    <r>
      <rPr>
        <sz val="12"/>
        <rFont val="宋体"/>
        <family val="0"/>
      </rPr>
      <t>8</t>
    </r>
  </si>
  <si>
    <t>蒙牛集团</t>
  </si>
  <si>
    <t>纯甄风味酸牛乳黄桃燕麦味康美笑脸包</t>
  </si>
  <si>
    <t>箱</t>
  </si>
  <si>
    <t>网询价</t>
  </si>
  <si>
    <t>未限定</t>
  </si>
  <si>
    <t>援鄂医疗队员、保安、保洁、电梯人员及全院各科室</t>
  </si>
  <si>
    <t>蒙牛纯牛奶利乐包</t>
  </si>
  <si>
    <t>援鄂医疗队员，发热门诊、感染性疾病科、预检分诊、急诊等承担疫情防控任务的重点科室及保安公司</t>
  </si>
  <si>
    <r>
      <t>2</t>
    </r>
    <r>
      <rPr>
        <sz val="12"/>
        <rFont val="宋体"/>
        <family val="0"/>
      </rPr>
      <t>020.2.25</t>
    </r>
  </si>
  <si>
    <t>东营市红十字会</t>
  </si>
  <si>
    <t>高钙牛奶全脂调制乳利乐钻</t>
  </si>
  <si>
    <t>援鄂医疗队员、卫生室、大王分院及承担疫情防控的后勤科室</t>
  </si>
  <si>
    <r>
      <t>2</t>
    </r>
    <r>
      <rPr>
        <sz val="12"/>
        <rFont val="宋体"/>
        <family val="0"/>
      </rPr>
      <t>020.3.5</t>
    </r>
  </si>
  <si>
    <t>东营市卫健委</t>
  </si>
  <si>
    <t>高钙牛奶</t>
  </si>
  <si>
    <t>慰问援鄂人员家属</t>
  </si>
  <si>
    <t>蒙牛悠瑞骨宜中老年奶粉</t>
  </si>
  <si>
    <t>6罐/箱</t>
  </si>
  <si>
    <t>物资类捐赠物资统计表</t>
  </si>
  <si>
    <t>捐赠单位</t>
  </si>
  <si>
    <t>2020.1.31</t>
  </si>
  <si>
    <t>广饶县疾控中心</t>
  </si>
  <si>
    <r>
      <t>9</t>
    </r>
    <r>
      <rPr>
        <sz val="12"/>
        <rFont val="宋体"/>
        <family val="0"/>
      </rPr>
      <t>5%酒精</t>
    </r>
  </si>
  <si>
    <t>升</t>
  </si>
  <si>
    <t>非限定</t>
  </si>
  <si>
    <t>全院各科室领用消杀</t>
  </si>
  <si>
    <t>84消毒液</t>
  </si>
  <si>
    <t>瓶</t>
  </si>
  <si>
    <r>
      <t>3</t>
    </r>
    <r>
      <rPr>
        <sz val="12"/>
        <rFont val="宋体"/>
        <family val="0"/>
      </rPr>
      <t>0瓶/箱</t>
    </r>
  </si>
  <si>
    <t>消化内科张华参领用1瓶、全院各科室共领取599瓶</t>
  </si>
  <si>
    <t>电动喷雾器</t>
  </si>
  <si>
    <t>个</t>
  </si>
  <si>
    <t>参照市价</t>
  </si>
  <si>
    <t>应急物资仓库</t>
  </si>
  <si>
    <t>额温枪</t>
  </si>
  <si>
    <t>东西院区职工通道2个、11楼领用1个、药剂科1个、应急物资仓库1个</t>
  </si>
  <si>
    <r>
      <t>2</t>
    </r>
    <r>
      <rPr>
        <sz val="12"/>
        <rFont val="宋体"/>
        <family val="0"/>
      </rPr>
      <t>020.2.1</t>
    </r>
  </si>
  <si>
    <t>大王镇人民政府</t>
  </si>
  <si>
    <t>5L</t>
  </si>
  <si>
    <t>全院消杀</t>
  </si>
  <si>
    <r>
      <t>2</t>
    </r>
    <r>
      <rPr>
        <sz val="12"/>
        <rFont val="宋体"/>
        <family val="0"/>
      </rPr>
      <t>020.2.2</t>
    </r>
  </si>
  <si>
    <r>
      <t>K</t>
    </r>
    <r>
      <rPr>
        <sz val="12"/>
        <rFont val="宋体"/>
        <family val="0"/>
      </rPr>
      <t>N95口罩</t>
    </r>
  </si>
  <si>
    <t>25L</t>
  </si>
  <si>
    <t>科室领用消杀</t>
  </si>
  <si>
    <t>2020.2.5</t>
  </si>
  <si>
    <t>一次性口罩（蓝）</t>
  </si>
  <si>
    <t>总务科领90个,保安、保洁各领455个</t>
  </si>
  <si>
    <t>一次性口罩（白）</t>
  </si>
  <si>
    <t>总务科领110个、中药房领20个，西院食堂70个</t>
  </si>
  <si>
    <t>一次性帽子</t>
  </si>
  <si>
    <t>一次性防护服</t>
  </si>
  <si>
    <t>套</t>
  </si>
  <si>
    <t>社会卫生科领用3套、应急物资仓库2套</t>
  </si>
  <si>
    <t>丁腈手套</t>
  </si>
  <si>
    <t>社会卫生科1盒、总务科2盒，全院各科室领取47盒</t>
  </si>
  <si>
    <t>2020.2.8</t>
  </si>
  <si>
    <t>2020.2.11</t>
  </si>
  <si>
    <t>执勤站点</t>
  </si>
  <si>
    <t>大衣</t>
  </si>
  <si>
    <t>件</t>
  </si>
  <si>
    <t>棉鞋</t>
  </si>
  <si>
    <t>双</t>
  </si>
  <si>
    <t>帽子</t>
  </si>
  <si>
    <t>手套</t>
  </si>
  <si>
    <t>付</t>
  </si>
  <si>
    <t>雨衣</t>
  </si>
  <si>
    <t>2020.2.12</t>
  </si>
  <si>
    <t>护目镜</t>
  </si>
  <si>
    <t>2020.2.15</t>
  </si>
  <si>
    <t>一次性口罩</t>
  </si>
  <si>
    <t>西院食堂315，东院食堂385</t>
  </si>
  <si>
    <t>2020.2.19</t>
  </si>
  <si>
    <t>防护服</t>
  </si>
  <si>
    <t>2020.2.20</t>
  </si>
  <si>
    <t>大王镇民政</t>
  </si>
  <si>
    <t>2020.2.27</t>
  </si>
  <si>
    <t>科教科、党办、财务科、收款处、儿科二及卫生室领用</t>
  </si>
  <si>
    <r>
      <t>2</t>
    </r>
    <r>
      <rPr>
        <sz val="12"/>
        <rFont val="宋体"/>
        <family val="0"/>
      </rPr>
      <t>020.4.30</t>
    </r>
  </si>
  <si>
    <t>广饶卫健局</t>
  </si>
  <si>
    <t>全院科室领用消杀</t>
  </si>
  <si>
    <r>
      <t>2</t>
    </r>
    <r>
      <rPr>
        <sz val="12"/>
        <rFont val="宋体"/>
        <family val="0"/>
      </rPr>
      <t>020.2.4</t>
    </r>
  </si>
  <si>
    <t>个人捐赠</t>
  </si>
  <si>
    <t>总务科、10楼、妇科、急诊、药库、ICU领取消杀</t>
  </si>
  <si>
    <t>资产类捐赠物资统计表</t>
  </si>
  <si>
    <t>品牌</t>
  </si>
  <si>
    <r>
      <t>2</t>
    </r>
    <r>
      <rPr>
        <sz val="12"/>
        <rFont val="宋体"/>
        <family val="0"/>
      </rPr>
      <t>020.5.15</t>
    </r>
  </si>
  <si>
    <t>东营市残疾人工作委员会</t>
  </si>
  <si>
    <t>无障碍公益轮椅</t>
  </si>
  <si>
    <t>辆</t>
  </si>
  <si>
    <t>互邦</t>
  </si>
  <si>
    <t>HBL1-S</t>
  </si>
  <si>
    <t>妇女儿童关爱中心2辆；客服部2辆；王道1辆</t>
  </si>
  <si>
    <t>卫生材料类捐赠物资统计表</t>
  </si>
  <si>
    <t>管理科室：药械科</t>
  </si>
  <si>
    <t>KF94口罩</t>
  </si>
  <si>
    <t>市场询价</t>
  </si>
  <si>
    <t>全院各科室领取</t>
  </si>
  <si>
    <t>2020.3.13社会卫生科领用100个、2020.10.22发热门诊领用199个</t>
  </si>
  <si>
    <t>2020.3.6</t>
  </si>
  <si>
    <t>N95口罩</t>
  </si>
  <si>
    <r>
      <t>检验科领用20个，ICU、感染性疾病科各领用100个，静配中心领用20个、检验科</t>
    </r>
    <r>
      <rPr>
        <sz val="10"/>
        <rFont val="宋体"/>
        <family val="0"/>
      </rPr>
      <t>40个，感染性疾病科20个</t>
    </r>
  </si>
  <si>
    <t>2020.2.9</t>
  </si>
  <si>
    <t>医用外科口罩</t>
  </si>
  <si>
    <t xml:space="preserve">13楼胸科医院病区领用100个，急诊ICU领用40个，心电图室领用40个，手术室领用100个，查体中心领用60个，内镜室领用60个，安保科领用100个
</t>
  </si>
  <si>
    <t>2020.3.4</t>
  </si>
  <si>
    <t>公共卫生科领用200个，全院各科室872个，4月3日公共卫生科领用400个，全院各科室领用518个</t>
  </si>
  <si>
    <t>2020.3.9</t>
  </si>
  <si>
    <t>大王应急局</t>
  </si>
  <si>
    <t>全院各科室领用100个</t>
  </si>
  <si>
    <t>2020.3.16</t>
  </si>
  <si>
    <t>全院各科室领用1000个</t>
  </si>
  <si>
    <t>普通医用口罩</t>
  </si>
  <si>
    <r>
      <t>预检分诊领用5</t>
    </r>
    <r>
      <rPr>
        <sz val="12"/>
        <rFont val="宋体"/>
        <family val="0"/>
      </rPr>
      <t>0个，感染性疾病科、发热门诊共领用50个</t>
    </r>
  </si>
  <si>
    <t>2020.2.17</t>
  </si>
  <si>
    <t>大王镇政府</t>
  </si>
  <si>
    <t>皮肤消毒液（消博士）</t>
  </si>
  <si>
    <r>
      <t>预检分诊领用1</t>
    </r>
    <r>
      <rPr>
        <sz val="12"/>
        <rFont val="宋体"/>
        <family val="0"/>
      </rPr>
      <t>5瓶</t>
    </r>
  </si>
  <si>
    <t>7#橡胶手套</t>
  </si>
  <si>
    <r>
      <t>医务科援武汉领用90双，药剂科查看领用1双、检验科领用26双、发热门诊领用</t>
    </r>
    <r>
      <rPr>
        <sz val="10"/>
        <rFont val="宋体"/>
        <family val="0"/>
      </rPr>
      <t>180双</t>
    </r>
  </si>
  <si>
    <t>猴服</t>
  </si>
  <si>
    <t>药械科应急仓库</t>
  </si>
  <si>
    <t>2020.4.8</t>
  </si>
  <si>
    <t>大王镇政府便民大厅</t>
  </si>
  <si>
    <t>各行政职能科室共领用699个</t>
  </si>
  <si>
    <t>2020.2.10</t>
  </si>
  <si>
    <t>济南三盛</t>
  </si>
  <si>
    <r>
      <t>社会卫生科为乡医领取230个，静配中心领用</t>
    </r>
    <r>
      <rPr>
        <sz val="12"/>
        <rFont val="宋体"/>
        <family val="0"/>
      </rPr>
      <t>70个</t>
    </r>
  </si>
  <si>
    <t>连体服（非医用）</t>
  </si>
  <si>
    <t>参考药库防护服（一次性）价格</t>
  </si>
  <si>
    <t>感染性疾病科2.13领取10套，2.14领取20套，2.16领取20套</t>
  </si>
  <si>
    <t>防护镜</t>
  </si>
  <si>
    <t>儿科二区领取4个、检验科领取35个、发热门诊领取25个、药库（危险品库）领取5个，供应室领取11个</t>
  </si>
  <si>
    <t>2020.2.13</t>
  </si>
  <si>
    <t>东营国丰</t>
  </si>
  <si>
    <t>消毒湿巾</t>
  </si>
  <si>
    <t>包</t>
  </si>
  <si>
    <t>疫情指挥部领取1包</t>
  </si>
  <si>
    <t>国美酒业</t>
  </si>
  <si>
    <t>75%酒精</t>
  </si>
  <si>
    <t>500ml</t>
  </si>
  <si>
    <t>参考药库同规格酒精当时价格</t>
  </si>
  <si>
    <t>科室用于消毒领取24瓶</t>
  </si>
  <si>
    <t>2020.3.10</t>
  </si>
  <si>
    <t>银丰基因</t>
  </si>
  <si>
    <r>
      <t>参考药库同规格84消毒液当时</t>
    </r>
    <r>
      <rPr>
        <sz val="12"/>
        <rFont val="宋体"/>
        <family val="0"/>
      </rPr>
      <t>价格</t>
    </r>
  </si>
  <si>
    <t>科室用于消毒领取150瓶</t>
  </si>
  <si>
    <t>参考药库同规格医用外科口罩当时价格</t>
  </si>
  <si>
    <r>
      <t>科室用于消毒领取150</t>
    </r>
    <r>
      <rPr>
        <sz val="12"/>
        <rFont val="宋体"/>
        <family val="0"/>
      </rPr>
      <t>瓶</t>
    </r>
  </si>
  <si>
    <t>发热门诊领用2套</t>
  </si>
  <si>
    <t>2020.1.22</t>
  </si>
  <si>
    <t>河南格瑞普恩</t>
  </si>
  <si>
    <t>连体服（医用）</t>
  </si>
  <si>
    <t>支援武汉人员发放共20套</t>
  </si>
  <si>
    <t>2020.2.3</t>
  </si>
  <si>
    <r>
      <t>支援武汉人员发放共4</t>
    </r>
    <r>
      <rPr>
        <sz val="12"/>
        <rFont val="宋体"/>
        <family val="0"/>
      </rPr>
      <t>0套</t>
    </r>
  </si>
  <si>
    <t>山东齐都</t>
  </si>
  <si>
    <t>手消毒液</t>
  </si>
  <si>
    <r>
      <t>3.6发放非全院职工共882瓶，3.9-3.31发放给科室用于消毒共56瓶，预检分诊领用</t>
    </r>
    <r>
      <rPr>
        <sz val="10"/>
        <rFont val="宋体"/>
        <family val="0"/>
      </rPr>
      <t>62瓶</t>
    </r>
  </si>
  <si>
    <t>2020.2.14</t>
  </si>
  <si>
    <t>济南国曦</t>
  </si>
  <si>
    <t>感染性疾病科领取10套</t>
  </si>
  <si>
    <t>2020.3.17</t>
  </si>
  <si>
    <t>瑞康医药</t>
  </si>
  <si>
    <t>药品类捐赠物资统计表</t>
  </si>
  <si>
    <t>广饶县中医院</t>
  </si>
  <si>
    <t>中药香包</t>
  </si>
  <si>
    <r>
      <t>全院各科室共领取1</t>
    </r>
    <r>
      <rPr>
        <sz val="12"/>
        <rFont val="宋体"/>
        <family val="0"/>
      </rPr>
      <t>080</t>
    </r>
    <r>
      <rPr>
        <sz val="12"/>
        <rFont val="宋体"/>
        <family val="0"/>
      </rPr>
      <t>个</t>
    </r>
  </si>
  <si>
    <t>2020.2.24</t>
  </si>
  <si>
    <t>藿香正气丸</t>
  </si>
  <si>
    <t>无挂网，根据市场询价估价</t>
  </si>
  <si>
    <r>
      <t>发放给全院职工共1</t>
    </r>
    <r>
      <rPr>
        <sz val="12"/>
        <rFont val="宋体"/>
        <family val="0"/>
      </rPr>
      <t>200</t>
    </r>
    <r>
      <rPr>
        <sz val="12"/>
        <rFont val="宋体"/>
        <family val="0"/>
      </rPr>
      <t>盒</t>
    </r>
  </si>
  <si>
    <t>乌鸡白凤丸</t>
  </si>
  <si>
    <t>根据山东孔圣堂价格</t>
  </si>
  <si>
    <r>
      <t>发放给全院职工共1</t>
    </r>
    <r>
      <rPr>
        <sz val="12"/>
        <rFont val="宋体"/>
        <family val="0"/>
      </rPr>
      <t>440</t>
    </r>
    <r>
      <rPr>
        <sz val="12"/>
        <rFont val="宋体"/>
        <family val="0"/>
      </rPr>
      <t>盒</t>
    </r>
  </si>
  <si>
    <t>逍遥丸</t>
  </si>
  <si>
    <t>200丸</t>
  </si>
  <si>
    <t>挂网价</t>
  </si>
  <si>
    <r>
      <t>发放给全院职工共5</t>
    </r>
    <r>
      <rPr>
        <sz val="12"/>
        <rFont val="宋体"/>
        <family val="0"/>
      </rPr>
      <t>400</t>
    </r>
    <r>
      <rPr>
        <sz val="12"/>
        <rFont val="宋体"/>
        <family val="0"/>
      </rPr>
      <t>盒</t>
    </r>
  </si>
  <si>
    <t>360丸</t>
  </si>
  <si>
    <t>根据200丸挂网价换算</t>
  </si>
  <si>
    <t>六味地黄丸</t>
  </si>
  <si>
    <t>发放给全院职工共888盒</t>
  </si>
  <si>
    <t>山东海王银河医药</t>
  </si>
  <si>
    <t>金莲清热泡腾片</t>
  </si>
  <si>
    <t>2板/盒</t>
  </si>
  <si>
    <r>
      <t>发放给全院职工共6</t>
    </r>
    <r>
      <rPr>
        <sz val="12"/>
        <rFont val="宋体"/>
        <family val="0"/>
      </rPr>
      <t>00</t>
    </r>
    <r>
      <rPr>
        <sz val="12"/>
        <rFont val="宋体"/>
        <family val="0"/>
      </rPr>
      <t>盒</t>
    </r>
  </si>
  <si>
    <t>山东九州通</t>
  </si>
  <si>
    <t>喜炎平注射液</t>
  </si>
  <si>
    <t>支</t>
  </si>
  <si>
    <t>2ml:50mg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</si>
</sst>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20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20"/>
      <name val="方正小标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20"/>
      <name val="Cambria"/>
      <family val="0"/>
    </font>
    <font>
      <sz val="12"/>
      <name val="Calibri"/>
      <family val="0"/>
    </font>
    <font>
      <sz val="10"/>
      <name val="Calibri"/>
      <family val="0"/>
    </font>
    <font>
      <sz val="12"/>
      <name val="Cambria"/>
      <family val="0"/>
    </font>
    <font>
      <sz val="20"/>
      <name val="Cambria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4" fillId="8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1" fillId="0" borderId="0">
      <alignment vertical="center"/>
      <protection/>
    </xf>
    <xf numFmtId="0" fontId="34" fillId="9" borderId="0" applyNumberFormat="0" applyBorder="0" applyAlignment="0" applyProtection="0"/>
    <xf numFmtId="0" fontId="1" fillId="0" borderId="0">
      <alignment vertical="center"/>
      <protection/>
    </xf>
    <xf numFmtId="0" fontId="38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31" fillId="0" borderId="0">
      <alignment vertical="center"/>
      <protection/>
    </xf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1" fillId="0" borderId="0">
      <alignment vertical="center"/>
      <protection/>
    </xf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0" borderId="0">
      <alignment/>
      <protection/>
    </xf>
    <xf numFmtId="0" fontId="31" fillId="17" borderId="0" applyNumberFormat="0" applyBorder="0" applyAlignment="0" applyProtection="0"/>
    <xf numFmtId="0" fontId="31" fillId="0" borderId="0">
      <alignment vertical="center"/>
      <protection/>
    </xf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0" borderId="0">
      <alignment vertical="center"/>
      <protection/>
    </xf>
    <xf numFmtId="0" fontId="34" fillId="23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34" fillId="27" borderId="0" applyNumberFormat="0" applyBorder="0" applyAlignment="0" applyProtection="0"/>
    <xf numFmtId="0" fontId="31" fillId="0" borderId="0">
      <alignment vertical="center"/>
      <protection/>
    </xf>
    <xf numFmtId="0" fontId="31" fillId="28" borderId="0" applyNumberFormat="0" applyBorder="0" applyAlignment="0" applyProtection="0"/>
    <xf numFmtId="0" fontId="31" fillId="0" borderId="0">
      <alignment vertical="center"/>
      <protection/>
    </xf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0" borderId="0">
      <alignment vertical="center"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26" applyFont="1" applyBorder="1" applyAlignment="1">
      <alignment horizontal="center" vertical="center"/>
      <protection/>
    </xf>
    <xf numFmtId="0" fontId="52" fillId="0" borderId="0" xfId="0" applyFont="1" applyBorder="1" applyAlignment="1">
      <alignment horizontal="left" vertical="center"/>
    </xf>
    <xf numFmtId="0" fontId="4" fillId="0" borderId="0" xfId="26" applyFont="1" applyBorder="1" applyAlignment="1">
      <alignment horizontal="center" vertical="center"/>
      <protection/>
    </xf>
    <xf numFmtId="0" fontId="5" fillId="0" borderId="10" xfId="270" applyFont="1" applyBorder="1" applyAlignment="1">
      <alignment horizontal="center" vertical="center"/>
      <protection/>
    </xf>
    <xf numFmtId="0" fontId="5" fillId="0" borderId="11" xfId="270" applyFont="1" applyBorder="1" applyAlignment="1">
      <alignment horizontal="center" vertical="center"/>
      <protection/>
    </xf>
    <xf numFmtId="0" fontId="5" fillId="33" borderId="11" xfId="270" applyFont="1" applyFill="1" applyBorder="1" applyAlignment="1">
      <alignment horizontal="center" vertical="center" wrapText="1"/>
      <protection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1" xfId="270" applyFont="1" applyBorder="1" applyAlignment="1">
      <alignment horizontal="center" vertical="center" wrapText="1"/>
      <protection/>
    </xf>
    <xf numFmtId="0" fontId="5" fillId="0" borderId="16" xfId="270" applyFont="1" applyBorder="1" applyAlignment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2" fillId="0" borderId="0" xfId="26" applyFont="1" applyAlignment="1">
      <alignment vertical="center"/>
      <protection/>
    </xf>
    <xf numFmtId="0" fontId="4" fillId="0" borderId="0" xfId="26" applyFont="1" applyAlignment="1">
      <alignment vertical="center"/>
      <protection/>
    </xf>
    <xf numFmtId="0" fontId="4" fillId="0" borderId="0" xfId="26" applyFont="1" applyBorder="1" applyAlignment="1">
      <alignment vertical="center"/>
      <protection/>
    </xf>
    <xf numFmtId="0" fontId="52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3" fillId="0" borderId="13" xfId="0" applyFont="1" applyBorder="1" applyAlignment="1">
      <alignment horizontal="center" vertical="center" wrapText="1"/>
    </xf>
    <xf numFmtId="0" fontId="52" fillId="33" borderId="13" xfId="270" applyFont="1" applyFill="1" applyBorder="1" applyAlignment="1">
      <alignment horizontal="center" vertical="center"/>
      <protection/>
    </xf>
    <xf numFmtId="0" fontId="52" fillId="33" borderId="17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1" fontId="0" fillId="0" borderId="13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1" fillId="0" borderId="0" xfId="107" applyFont="1" applyFill="1" applyBorder="1" applyAlignment="1">
      <alignment horizontal="center" vertical="center"/>
      <protection/>
    </xf>
    <xf numFmtId="14" fontId="0" fillId="0" borderId="0" xfId="269" applyNumberFormat="1" applyFill="1" applyBorder="1" applyAlignment="1">
      <alignment horizontal="left" vertical="center"/>
      <protection/>
    </xf>
    <xf numFmtId="0" fontId="8" fillId="0" borderId="0" xfId="107" applyFont="1" applyFill="1" applyBorder="1" applyAlignment="1">
      <alignment horizontal="center" vertical="center"/>
      <protection/>
    </xf>
    <xf numFmtId="0" fontId="5" fillId="0" borderId="10" xfId="269" applyFont="1" applyFill="1" applyBorder="1" applyAlignment="1">
      <alignment horizontal="center" vertical="center"/>
      <protection/>
    </xf>
    <xf numFmtId="0" fontId="5" fillId="0" borderId="11" xfId="269" applyFont="1" applyFill="1" applyBorder="1" applyAlignment="1">
      <alignment horizontal="center" vertical="center"/>
      <protection/>
    </xf>
    <xf numFmtId="0" fontId="5" fillId="0" borderId="19" xfId="269" applyFont="1" applyFill="1" applyBorder="1" applyAlignment="1">
      <alignment horizontal="center" vertical="center"/>
      <protection/>
    </xf>
    <xf numFmtId="0" fontId="5" fillId="0" borderId="10" xfId="269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14" fontId="0" fillId="0" borderId="13" xfId="269" applyNumberFormat="1" applyFill="1" applyBorder="1" applyAlignment="1">
      <alignment horizontal="center" vertical="center"/>
      <protection/>
    </xf>
    <xf numFmtId="0" fontId="0" fillId="0" borderId="20" xfId="269" applyFont="1" applyFill="1" applyBorder="1" applyAlignment="1">
      <alignment horizontal="center" vertical="center"/>
      <protection/>
    </xf>
    <xf numFmtId="0" fontId="0" fillId="0" borderId="12" xfId="269" applyFill="1" applyBorder="1" applyAlignment="1">
      <alignment horizontal="center" vertical="center"/>
      <protection/>
    </xf>
    <xf numFmtId="0" fontId="0" fillId="0" borderId="13" xfId="269" applyFill="1" applyBorder="1" applyAlignment="1">
      <alignment horizontal="center" vertical="center"/>
      <protection/>
    </xf>
    <xf numFmtId="0" fontId="0" fillId="0" borderId="13" xfId="269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20" xfId="269" applyFill="1" applyBorder="1" applyAlignment="1">
      <alignment horizontal="center" vertical="center"/>
      <protection/>
    </xf>
    <xf numFmtId="0" fontId="0" fillId="0" borderId="12" xfId="269" applyFont="1" applyFill="1" applyBorder="1" applyAlignment="1">
      <alignment horizontal="center" vertical="center"/>
      <protection/>
    </xf>
    <xf numFmtId="14" fontId="0" fillId="0" borderId="13" xfId="269" applyNumberFormat="1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14" fontId="0" fillId="0" borderId="13" xfId="269" applyNumberFormat="1" applyFont="1" applyFill="1" applyBorder="1" applyAlignment="1">
      <alignment horizontal="center" vertical="center"/>
      <protection/>
    </xf>
    <xf numFmtId="0" fontId="0" fillId="0" borderId="20" xfId="269" applyFill="1" applyBorder="1" applyAlignment="1">
      <alignment horizontal="center" vertical="center"/>
      <protection/>
    </xf>
    <xf numFmtId="0" fontId="0" fillId="0" borderId="13" xfId="269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0" xfId="107" applyFill="1" applyBorder="1" applyAlignment="1">
      <alignment horizontal="center" vertical="center"/>
      <protection/>
    </xf>
    <xf numFmtId="0" fontId="0" fillId="0" borderId="0" xfId="107" applyFill="1" applyAlignment="1">
      <alignment horizontal="center" vertical="center"/>
      <protection/>
    </xf>
    <xf numFmtId="0" fontId="5" fillId="0" borderId="11" xfId="269" applyFont="1" applyFill="1" applyBorder="1" applyAlignment="1">
      <alignment horizontal="center" vertical="center" wrapText="1"/>
      <protection/>
    </xf>
    <xf numFmtId="0" fontId="5" fillId="0" borderId="16" xfId="269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107" applyFill="1" applyBorder="1" applyAlignment="1">
      <alignment horizontal="center" vertical="center"/>
      <protection/>
    </xf>
    <xf numFmtId="0" fontId="6" fillId="0" borderId="13" xfId="107" applyFont="1" applyFill="1" applyBorder="1" applyAlignment="1">
      <alignment horizontal="center" vertical="center" wrapText="1"/>
      <protection/>
    </xf>
    <xf numFmtId="0" fontId="0" fillId="0" borderId="13" xfId="107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31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1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1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378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1 2 2" xfId="20"/>
    <cellStyle name="常规 13 2" xfId="21"/>
    <cellStyle name="Comma [0]" xfId="22"/>
    <cellStyle name="40% - 强调文字颜色 3" xfId="23"/>
    <cellStyle name="差" xfId="24"/>
    <cellStyle name="Comma" xfId="25"/>
    <cellStyle name="常规 20 2" xfId="26"/>
    <cellStyle name="常规 15 2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常规 5 3 2 4" xfId="34"/>
    <cellStyle name="警告文本" xfId="35"/>
    <cellStyle name="常规 4 2 2 3" xfId="36"/>
    <cellStyle name="标题 4" xfId="37"/>
    <cellStyle name="常规 5 2 4" xfId="38"/>
    <cellStyle name="60% - 强调文字颜色 2" xfId="39"/>
    <cellStyle name="常规 12 2 2" xfId="40"/>
    <cellStyle name="标题" xfId="41"/>
    <cellStyle name="常规 5 3 2 3 2" xfId="42"/>
    <cellStyle name="常规 5 2" xfId="43"/>
    <cellStyle name="常规 5 2 2 3 3" xfId="44"/>
    <cellStyle name="常规 12" xfId="45"/>
    <cellStyle name="解释性文本" xfId="46"/>
    <cellStyle name="标题 1" xfId="47"/>
    <cellStyle name="标题 2" xfId="48"/>
    <cellStyle name="常规 5 2 2" xfId="49"/>
    <cellStyle name="60% - 强调文字颜色 1" xfId="50"/>
    <cellStyle name="常规 5 2 3" xfId="51"/>
    <cellStyle name="标题 3" xfId="52"/>
    <cellStyle name="60% - 强调文字颜色 4" xfId="53"/>
    <cellStyle name="输出" xfId="54"/>
    <cellStyle name="计算" xfId="55"/>
    <cellStyle name="常规 2 3 4 4" xfId="56"/>
    <cellStyle name="检查单元格" xfId="57"/>
    <cellStyle name="20% - 强调文字颜色 6" xfId="58"/>
    <cellStyle name="常规 2 2 2 5" xfId="59"/>
    <cellStyle name="强调文字颜色 2" xfId="60"/>
    <cellStyle name="链接单元格" xfId="61"/>
    <cellStyle name="汇总" xfId="62"/>
    <cellStyle name="好" xfId="63"/>
    <cellStyle name="适中" xfId="64"/>
    <cellStyle name="常规 8 2" xfId="65"/>
    <cellStyle name="20% - 强调文字颜色 5" xfId="66"/>
    <cellStyle name="常规 2 2 2 4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常规 2 2 2 6" xfId="73"/>
    <cellStyle name="强调文字颜色 3" xfId="74"/>
    <cellStyle name="常规 2 2 2 7" xfId="75"/>
    <cellStyle name="常规 3 8 2" xfId="76"/>
    <cellStyle name="强调文字颜色 4" xfId="77"/>
    <cellStyle name="20% - 强调文字颜色 4" xfId="78"/>
    <cellStyle name="40% - 强调文字颜色 4" xfId="79"/>
    <cellStyle name="常规 3 8 3" xfId="80"/>
    <cellStyle name="强调文字颜色 5" xfId="81"/>
    <cellStyle name="常规 2 5 3 2" xfId="82"/>
    <cellStyle name="40% - 强调文字颜色 5" xfId="83"/>
    <cellStyle name="常规 2 2 8 2" xfId="84"/>
    <cellStyle name="60% - 强调文字颜色 5" xfId="85"/>
    <cellStyle name="强调文字颜色 6" xfId="86"/>
    <cellStyle name="常规 2 5 3 3" xfId="87"/>
    <cellStyle name="40% - 强调文字颜色 6" xfId="88"/>
    <cellStyle name="60% - 强调文字颜色 6" xfId="89"/>
    <cellStyle name="常规 13 2 2" xfId="90"/>
    <cellStyle name="常规 2 2 8" xfId="91"/>
    <cellStyle name="常规 10" xfId="92"/>
    <cellStyle name="常规 21 2" xfId="93"/>
    <cellStyle name="常规 10 2" xfId="94"/>
    <cellStyle name="常规 14" xfId="95"/>
    <cellStyle name="常规 2 10 2" xfId="96"/>
    <cellStyle name="常规 10 2 2" xfId="97"/>
    <cellStyle name="常规 2 7" xfId="98"/>
    <cellStyle name="常规 11" xfId="99"/>
    <cellStyle name="常规 2 3 7 2" xfId="100"/>
    <cellStyle name="常规 5 2 2 3 2" xfId="101"/>
    <cellStyle name="常规 13" xfId="102"/>
    <cellStyle name="常规 11 2" xfId="103"/>
    <cellStyle name="常规 12 2" xfId="104"/>
    <cellStyle name="常规 14 2" xfId="105"/>
    <cellStyle name="常规 15" xfId="106"/>
    <cellStyle name="常规 20" xfId="107"/>
    <cellStyle name="常规 16" xfId="108"/>
    <cellStyle name="常规 21" xfId="109"/>
    <cellStyle name="常规 17" xfId="110"/>
    <cellStyle name="常规 4 2 2 2 2" xfId="111"/>
    <cellStyle name="常规 4 4 2 2" xfId="112"/>
    <cellStyle name="常规 17 2" xfId="113"/>
    <cellStyle name="常规 4 2 2 2 2 2" xfId="114"/>
    <cellStyle name="常规 18" xfId="115"/>
    <cellStyle name="常规 2 3 2 2 2 2" xfId="116"/>
    <cellStyle name="常规 18 2" xfId="117"/>
    <cellStyle name="常规 19" xfId="118"/>
    <cellStyle name="常规 19 2" xfId="119"/>
    <cellStyle name="常规 2" xfId="120"/>
    <cellStyle name="常规 3 3 4" xfId="121"/>
    <cellStyle name="常规 2 10" xfId="122"/>
    <cellStyle name="常规 2 11" xfId="123"/>
    <cellStyle name="常规 2 12" xfId="124"/>
    <cellStyle name="常规 2 2" xfId="125"/>
    <cellStyle name="常规 2 2 10" xfId="126"/>
    <cellStyle name="常规 2 2 2" xfId="127"/>
    <cellStyle name="常规 2 2 2 2" xfId="128"/>
    <cellStyle name="常规 2 2 2 2 2" xfId="129"/>
    <cellStyle name="常规 2 4 4" xfId="130"/>
    <cellStyle name="常规 2 2 2 2 2 2" xfId="131"/>
    <cellStyle name="常规 2 2 2 2 3" xfId="132"/>
    <cellStyle name="常规 2 4 5" xfId="133"/>
    <cellStyle name="常规 7 2 2" xfId="134"/>
    <cellStyle name="常规 2 2 2 2 3 2" xfId="135"/>
    <cellStyle name="常规 2 4 5 2" xfId="136"/>
    <cellStyle name="常规 7 2 2 2" xfId="137"/>
    <cellStyle name="常规 2 2 2 2 4" xfId="138"/>
    <cellStyle name="常规 2 4 6" xfId="139"/>
    <cellStyle name="常规 5 2 3 2" xfId="140"/>
    <cellStyle name="常规 2 2 2 3" xfId="141"/>
    <cellStyle name="常规 2 2 2 3 2" xfId="142"/>
    <cellStyle name="常规 2 5 4" xfId="143"/>
    <cellStyle name="常规 2 2 2 4 2" xfId="144"/>
    <cellStyle name="常规 2 6 4" xfId="145"/>
    <cellStyle name="常规 2 2 2 5 2" xfId="146"/>
    <cellStyle name="常规 2 2 3" xfId="147"/>
    <cellStyle name="常规 2 2 3 2" xfId="148"/>
    <cellStyle name="常规 2 2 3 2 2" xfId="149"/>
    <cellStyle name="常规 2 2 3 2 2 2" xfId="150"/>
    <cellStyle name="常规 2 2 3 6" xfId="151"/>
    <cellStyle name="常规 2 2 3 2 3" xfId="152"/>
    <cellStyle name="常规 8 2 2" xfId="153"/>
    <cellStyle name="常规 2 2 3 2 3 2" xfId="154"/>
    <cellStyle name="常规 2 2 3 2 4" xfId="155"/>
    <cellStyle name="常规 5 3 3 2" xfId="156"/>
    <cellStyle name="常规 2 2 3 3" xfId="157"/>
    <cellStyle name="常规 2 2 3 3 2" xfId="158"/>
    <cellStyle name="常规 2 2 3 4" xfId="159"/>
    <cellStyle name="常规 2 2 3 4 2" xfId="160"/>
    <cellStyle name="常规 2 2 3 5" xfId="161"/>
    <cellStyle name="常规 3 3 2 2 2" xfId="162"/>
    <cellStyle name="常规 2 2 3 5 2" xfId="163"/>
    <cellStyle name="常规 2 2 3 7" xfId="164"/>
    <cellStyle name="常规 2 2 4 2" xfId="165"/>
    <cellStyle name="常规 2 2 4 2 2" xfId="166"/>
    <cellStyle name="常规 4 2 2 4" xfId="167"/>
    <cellStyle name="常规 2 2 4 3" xfId="168"/>
    <cellStyle name="常规 2 2 4 3 2" xfId="169"/>
    <cellStyle name="常规 2 2 4 4" xfId="170"/>
    <cellStyle name="常规 2 2 5" xfId="171"/>
    <cellStyle name="常规 2 2 5 2" xfId="172"/>
    <cellStyle name="常规 2 2 6" xfId="173"/>
    <cellStyle name="常规 2 2 6 2" xfId="174"/>
    <cellStyle name="常规 2 2 7" xfId="175"/>
    <cellStyle name="常规 2 2 7 2" xfId="176"/>
    <cellStyle name="常规 2 2 9" xfId="177"/>
    <cellStyle name="常规 2 3" xfId="178"/>
    <cellStyle name="常规 2 9 2" xfId="179"/>
    <cellStyle name="常规 2 3 2" xfId="180"/>
    <cellStyle name="常规 2 3 2 2" xfId="181"/>
    <cellStyle name="常规 2 3 2 2 2" xfId="182"/>
    <cellStyle name="常规 2 3 2 2 3" xfId="183"/>
    <cellStyle name="常规 2 3 2 2 3 2" xfId="184"/>
    <cellStyle name="常规 2 3 2 2 4" xfId="185"/>
    <cellStyle name="常规 2 3 2 3" xfId="186"/>
    <cellStyle name="常规 2 3 2 3 2" xfId="187"/>
    <cellStyle name="常规 5 2 5" xfId="188"/>
    <cellStyle name="常规 2 3 2 4" xfId="189"/>
    <cellStyle name="常规 2 3 2 4 2" xfId="190"/>
    <cellStyle name="常规 5 3 5" xfId="191"/>
    <cellStyle name="常规 2 3 2 5" xfId="192"/>
    <cellStyle name="常规 2 3 2 5 2" xfId="193"/>
    <cellStyle name="常规 2 3 2 6" xfId="194"/>
    <cellStyle name="常规 2 3 2 7" xfId="195"/>
    <cellStyle name="常规 2 3 3" xfId="196"/>
    <cellStyle name="常规 2 3 3 2" xfId="197"/>
    <cellStyle name="常规 2 3 3 2 2" xfId="198"/>
    <cellStyle name="常规 2 3 3 2 2 2" xfId="199"/>
    <cellStyle name="常规 5 4 2 3" xfId="200"/>
    <cellStyle name="常规 2 3 3 2 3" xfId="201"/>
    <cellStyle name="常规 2 3 3 2 3 2" xfId="202"/>
    <cellStyle name="常规 5 4 3 3" xfId="203"/>
    <cellStyle name="常规 2 3 3 2 4" xfId="204"/>
    <cellStyle name="常规 2 3 3 3" xfId="205"/>
    <cellStyle name="常规 2 3 3 3 2" xfId="206"/>
    <cellStyle name="常规 2 3 3 4" xfId="207"/>
    <cellStyle name="常规 2 3 3 4 2" xfId="208"/>
    <cellStyle name="常规 2 3 3 5" xfId="209"/>
    <cellStyle name="常规 2 3 3 5 2" xfId="210"/>
    <cellStyle name="常规 2 3 3 6" xfId="211"/>
    <cellStyle name="常规 2 3 3 7" xfId="212"/>
    <cellStyle name="常规 2 3 4" xfId="213"/>
    <cellStyle name="常规 2 3 4 2" xfId="214"/>
    <cellStyle name="常规 2 3 4 2 2" xfId="215"/>
    <cellStyle name="常规 2 3 8" xfId="216"/>
    <cellStyle name="常规 5 2 2 4" xfId="217"/>
    <cellStyle name="常规 2 3 4 3" xfId="218"/>
    <cellStyle name="常规 2 3 4 3 2" xfId="219"/>
    <cellStyle name="常规 2 3 5" xfId="220"/>
    <cellStyle name="常规 2 3 5 2" xfId="221"/>
    <cellStyle name="常规 2 3 6" xfId="222"/>
    <cellStyle name="常规 5 2 2 2" xfId="223"/>
    <cellStyle name="常规 2 3 6 2" xfId="224"/>
    <cellStyle name="常规 20 3" xfId="225"/>
    <cellStyle name="常规 5 2 2 2 2" xfId="226"/>
    <cellStyle name="常规 2 3 7" xfId="227"/>
    <cellStyle name="常规 5 2 2 3" xfId="228"/>
    <cellStyle name="常规 2 3 9" xfId="229"/>
    <cellStyle name="常规 2 4" xfId="230"/>
    <cellStyle name="常规 2 4 2" xfId="231"/>
    <cellStyle name="常规 2 4 2 2" xfId="232"/>
    <cellStyle name="常规 2 4 2 2 2" xfId="233"/>
    <cellStyle name="常规 2 4 2 3" xfId="234"/>
    <cellStyle name="常规 2 4 2 3 2" xfId="235"/>
    <cellStyle name="常规 2 4 2 4" xfId="236"/>
    <cellStyle name="常规 2 4 3" xfId="237"/>
    <cellStyle name="常规 2 4 3 2" xfId="238"/>
    <cellStyle name="常规 2 4 7" xfId="239"/>
    <cellStyle name="常规 5 2 3 3" xfId="240"/>
    <cellStyle name="常规 2 5" xfId="241"/>
    <cellStyle name="常规 2 5 2" xfId="242"/>
    <cellStyle name="常规 2 5 2 2" xfId="243"/>
    <cellStyle name="常规 2 5 2 2 2" xfId="244"/>
    <cellStyle name="常规 2 5 2 3" xfId="245"/>
    <cellStyle name="常规 3 2 5 2" xfId="246"/>
    <cellStyle name="常规 2 5 2 3 2" xfId="247"/>
    <cellStyle name="常规 2 5 2 4" xfId="248"/>
    <cellStyle name="常规 3 2 5 3" xfId="249"/>
    <cellStyle name="常规 2 5 3" xfId="250"/>
    <cellStyle name="常规 2 5 3 2 2" xfId="251"/>
    <cellStyle name="常规 2 5 4 2" xfId="252"/>
    <cellStyle name="常规 2 5 5" xfId="253"/>
    <cellStyle name="常规 2 5 5 2" xfId="254"/>
    <cellStyle name="常规 2 5 6" xfId="255"/>
    <cellStyle name="常规 5 2 4 2" xfId="256"/>
    <cellStyle name="常规 2 5 6 2" xfId="257"/>
    <cellStyle name="常规 2 5 7" xfId="258"/>
    <cellStyle name="常规 2 5 8" xfId="259"/>
    <cellStyle name="常规 2 6" xfId="260"/>
    <cellStyle name="常规 2 6 2" xfId="261"/>
    <cellStyle name="常规 2 6 2 2" xfId="262"/>
    <cellStyle name="常规 2 6 3" xfId="263"/>
    <cellStyle name="常规 2 6 3 2" xfId="264"/>
    <cellStyle name="常规 2 7 2" xfId="265"/>
    <cellStyle name="常规 2 8" xfId="266"/>
    <cellStyle name="常规 2 8 2" xfId="267"/>
    <cellStyle name="常规 2 9" xfId="268"/>
    <cellStyle name="常规 3" xfId="269"/>
    <cellStyle name="常规 3 2" xfId="270"/>
    <cellStyle name="常规 3 2 2" xfId="271"/>
    <cellStyle name="常规 3 2 2 2" xfId="272"/>
    <cellStyle name="常规 3 2 2 2 2" xfId="273"/>
    <cellStyle name="常规 3 2 2 2 2 2" xfId="274"/>
    <cellStyle name="常规 3 2 2 3" xfId="275"/>
    <cellStyle name="常规 3 2 2 3 2" xfId="276"/>
    <cellStyle name="常规 3 2 2 4" xfId="277"/>
    <cellStyle name="常规 3 2 3" xfId="278"/>
    <cellStyle name="常规 3 2 3 2" xfId="279"/>
    <cellStyle name="常规 3 2 3 2 2" xfId="280"/>
    <cellStyle name="常规 3 2 4" xfId="281"/>
    <cellStyle name="常规 3 2 4 2" xfId="282"/>
    <cellStyle name="常规 3 2 5" xfId="283"/>
    <cellStyle name="常规 3 3" xfId="284"/>
    <cellStyle name="常规 3 3 2" xfId="285"/>
    <cellStyle name="常规 3 3 2 2" xfId="286"/>
    <cellStyle name="常规 3 3 3" xfId="287"/>
    <cellStyle name="常规 3 3 3 2" xfId="288"/>
    <cellStyle name="常规 3 4" xfId="289"/>
    <cellStyle name="常规 3 4 2" xfId="290"/>
    <cellStyle name="常规 3 4 2 2" xfId="291"/>
    <cellStyle name="常规 3 5" xfId="292"/>
    <cellStyle name="常规 3 5 2" xfId="293"/>
    <cellStyle name="常规 3 5 2 2" xfId="294"/>
    <cellStyle name="常规 3 6" xfId="295"/>
    <cellStyle name="常规 3 6 2" xfId="296"/>
    <cellStyle name="常规 3 7" xfId="297"/>
    <cellStyle name="常规 3 8" xfId="298"/>
    <cellStyle name="常规 4" xfId="299"/>
    <cellStyle name="常规 5 3 2 2" xfId="300"/>
    <cellStyle name="常规 4 2" xfId="301"/>
    <cellStyle name="常规 5 3 2 2 2" xfId="302"/>
    <cellStyle name="常规 4 2 2" xfId="303"/>
    <cellStyle name="常规 4 4" xfId="304"/>
    <cellStyle name="常规 5 3 2 2 2 2" xfId="305"/>
    <cellStyle name="常规 4 2 2 2" xfId="306"/>
    <cellStyle name="常规 4 4 2" xfId="307"/>
    <cellStyle name="常规 4 2 2 3 2" xfId="308"/>
    <cellStyle name="常规 4 2 3" xfId="309"/>
    <cellStyle name="常规 4 5" xfId="310"/>
    <cellStyle name="常规 5 3 2 2 2 3" xfId="311"/>
    <cellStyle name="常规 4 2 3 2" xfId="312"/>
    <cellStyle name="常规 4 5 2" xfId="313"/>
    <cellStyle name="常规 4 2 3 2 2" xfId="314"/>
    <cellStyle name="常规 4 5 2 2" xfId="315"/>
    <cellStyle name="常规 4 2 4" xfId="316"/>
    <cellStyle name="常规 4 6" xfId="317"/>
    <cellStyle name="常规 4 2 4 2" xfId="318"/>
    <cellStyle name="常规 4 6 2" xfId="319"/>
    <cellStyle name="常规 4 2 5" xfId="320"/>
    <cellStyle name="常规 4 7" xfId="321"/>
    <cellStyle name="常规 4 2 5 2" xfId="322"/>
    <cellStyle name="常规 4 7 2" xfId="323"/>
    <cellStyle name="常规 4 2 5 3" xfId="324"/>
    <cellStyle name="常规 4 7 3" xfId="325"/>
    <cellStyle name="常规 4 3" xfId="326"/>
    <cellStyle name="常规 5 3 2 2 3" xfId="327"/>
    <cellStyle name="常规 4 3 2" xfId="328"/>
    <cellStyle name="常规 5 4" xfId="329"/>
    <cellStyle name="常规 4 3 2 2" xfId="330"/>
    <cellStyle name="常规 5 4 2" xfId="331"/>
    <cellStyle name="常规 4 3 2 2 2" xfId="332"/>
    <cellStyle name="常规 5 4 2 2" xfId="333"/>
    <cellStyle name="常规 5 8" xfId="334"/>
    <cellStyle name="常规 4 3 3" xfId="335"/>
    <cellStyle name="常规 5 5" xfId="336"/>
    <cellStyle name="常规 4 3 3 2" xfId="337"/>
    <cellStyle name="常规 5 5 2" xfId="338"/>
    <cellStyle name="常规 4 3 4" xfId="339"/>
    <cellStyle name="常规 5 6" xfId="340"/>
    <cellStyle name="常规 5" xfId="341"/>
    <cellStyle name="常规 5 3 2 3" xfId="342"/>
    <cellStyle name="常规 5 2 3 2 2" xfId="343"/>
    <cellStyle name="常规 5 2 6" xfId="344"/>
    <cellStyle name="常规 5 2 6 2" xfId="345"/>
    <cellStyle name="常规 5 2 6 3" xfId="346"/>
    <cellStyle name="常规 5 3" xfId="347"/>
    <cellStyle name="常规 5 3 2 3 3" xfId="348"/>
    <cellStyle name="常规 5 3 2" xfId="349"/>
    <cellStyle name="常规 5 3 2 4 2" xfId="350"/>
    <cellStyle name="常规 6 2" xfId="351"/>
    <cellStyle name="常规 5 3 2 4 3" xfId="352"/>
    <cellStyle name="常规 6 3" xfId="353"/>
    <cellStyle name="常规 5 3 3" xfId="354"/>
    <cellStyle name="常规 5 3 3 2 2" xfId="355"/>
    <cellStyle name="常规 5 3 3 3" xfId="356"/>
    <cellStyle name="常规 5 3 3 3 2" xfId="357"/>
    <cellStyle name="常规 5 3 3 3 3" xfId="358"/>
    <cellStyle name="常规 5 3 3 4" xfId="359"/>
    <cellStyle name="常规 5 3 4" xfId="360"/>
    <cellStyle name="常规 5 3 4 2" xfId="361"/>
    <cellStyle name="常规 5 3 5 2" xfId="362"/>
    <cellStyle name="常规 5 3 5 3" xfId="363"/>
    <cellStyle name="常规 5 3 6" xfId="364"/>
    <cellStyle name="常规 5 5 2 2" xfId="365"/>
    <cellStyle name="常规 5 3 6 2" xfId="366"/>
    <cellStyle name="常规 5 3 6 3" xfId="367"/>
    <cellStyle name="常规 5 3 7" xfId="368"/>
    <cellStyle name="常规 5 5 2 3" xfId="369"/>
    <cellStyle name="常规 5 4 2 2 2" xfId="370"/>
    <cellStyle name="常规 5 4 2 2 3" xfId="371"/>
    <cellStyle name="常规 5 4 3" xfId="372"/>
    <cellStyle name="常规 5 4 3 2" xfId="373"/>
    <cellStyle name="常规 5 4 4" xfId="374"/>
    <cellStyle name="常规 5 4 4 2" xfId="375"/>
    <cellStyle name="常规 5 4 4 3" xfId="376"/>
    <cellStyle name="常规 5 5 3" xfId="377"/>
    <cellStyle name="常规 5 5 4" xfId="378"/>
    <cellStyle name="常规 5 5 5" xfId="379"/>
    <cellStyle name="常规 5 7" xfId="380"/>
    <cellStyle name="常规 5 7 2" xfId="381"/>
    <cellStyle name="常规 5 7 3" xfId="382"/>
    <cellStyle name="常规 6 2 2" xfId="383"/>
    <cellStyle name="常规 6 2 2 2" xfId="384"/>
    <cellStyle name="常规 6 3 2" xfId="385"/>
    <cellStyle name="常规 7" xfId="386"/>
    <cellStyle name="常规 7 2" xfId="387"/>
    <cellStyle name="常规 8" xfId="388"/>
    <cellStyle name="常规 9" xfId="389"/>
    <cellStyle name="常规 9 2" xfId="390"/>
    <cellStyle name="常规 9 2 2" xfId="3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A1">
      <selection activeCell="G10" sqref="G10"/>
    </sheetView>
  </sheetViews>
  <sheetFormatPr defaultColWidth="9.00390625" defaultRowHeight="24.75" customHeight="1"/>
  <cols>
    <col min="1" max="1" width="6.375" style="0" customWidth="1"/>
    <col min="2" max="2" width="13.00390625" style="0" customWidth="1"/>
    <col min="3" max="3" width="16.25390625" style="0" customWidth="1"/>
    <col min="4" max="4" width="26.00390625" style="0" customWidth="1"/>
    <col min="5" max="5" width="7.125" style="0" customWidth="1"/>
    <col min="6" max="6" width="6.875" style="0" customWidth="1"/>
    <col min="7" max="7" width="10.25390625" style="0" customWidth="1"/>
    <col min="9" max="9" width="10.25390625" style="0" customWidth="1"/>
    <col min="10" max="10" width="11.75390625" style="0" customWidth="1"/>
    <col min="11" max="11" width="9.375" style="0" customWidth="1"/>
    <col min="12" max="12" width="16.625" style="0" customWidth="1"/>
    <col min="13" max="13" width="9.625" style="0" customWidth="1"/>
    <col min="14" max="14" width="9.75390625" style="0" customWidth="1"/>
    <col min="15" max="15" width="24.75390625" style="0" customWidth="1"/>
  </cols>
  <sheetData>
    <row r="1" spans="1:14" s="96" customFormat="1" ht="24.7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3" s="96" customFormat="1" ht="24.75" customHeight="1">
      <c r="A2" s="115" t="s">
        <v>1</v>
      </c>
      <c r="B2" s="115"/>
      <c r="C2" s="115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4" s="112" customFormat="1" ht="24.75" customHeight="1">
      <c r="A3" s="47" t="s">
        <v>2</v>
      </c>
      <c r="B3" s="48" t="s">
        <v>3</v>
      </c>
      <c r="C3" s="48" t="s">
        <v>4</v>
      </c>
      <c r="D3" s="49" t="s">
        <v>5</v>
      </c>
      <c r="E3" s="48" t="s">
        <v>6</v>
      </c>
      <c r="F3" s="48" t="s">
        <v>7</v>
      </c>
      <c r="G3" s="48" t="s">
        <v>8</v>
      </c>
      <c r="H3" s="100" t="s">
        <v>9</v>
      </c>
      <c r="I3" s="100" t="s">
        <v>10</v>
      </c>
      <c r="J3" s="100" t="s">
        <v>11</v>
      </c>
      <c r="K3" s="100" t="s">
        <v>12</v>
      </c>
      <c r="L3" s="100" t="s">
        <v>13</v>
      </c>
      <c r="M3" s="100" t="s">
        <v>14</v>
      </c>
      <c r="N3" s="106" t="s">
        <v>15</v>
      </c>
    </row>
    <row r="4" spans="1:15" s="113" customFormat="1" ht="24.75" customHeight="1">
      <c r="A4" s="101">
        <v>1</v>
      </c>
      <c r="B4" s="117">
        <v>43990</v>
      </c>
      <c r="C4" s="118" t="s">
        <v>16</v>
      </c>
      <c r="D4" s="52" t="s">
        <v>17</v>
      </c>
      <c r="E4" s="104">
        <v>12</v>
      </c>
      <c r="F4" s="104" t="s">
        <v>18</v>
      </c>
      <c r="G4" s="52"/>
      <c r="H4" s="104">
        <v>90</v>
      </c>
      <c r="I4" s="104">
        <v>1080</v>
      </c>
      <c r="J4" s="118" t="s">
        <v>19</v>
      </c>
      <c r="K4" s="123" t="s">
        <v>20</v>
      </c>
      <c r="L4" s="123" t="s">
        <v>21</v>
      </c>
      <c r="M4" s="15">
        <v>12</v>
      </c>
      <c r="N4" s="59">
        <v>0</v>
      </c>
      <c r="O4" s="124"/>
    </row>
    <row r="5" spans="1:15" ht="24.75" customHeight="1">
      <c r="A5" s="101"/>
      <c r="B5" s="119"/>
      <c r="C5" s="120"/>
      <c r="D5" s="52" t="s">
        <v>22</v>
      </c>
      <c r="E5" s="104">
        <v>12</v>
      </c>
      <c r="F5" s="104" t="s">
        <v>18</v>
      </c>
      <c r="G5" s="52"/>
      <c r="H5" s="104">
        <v>50</v>
      </c>
      <c r="I5" s="104">
        <v>600</v>
      </c>
      <c r="J5" s="120"/>
      <c r="K5" s="125"/>
      <c r="L5" s="125"/>
      <c r="M5" s="15">
        <v>12</v>
      </c>
      <c r="N5" s="59">
        <v>0</v>
      </c>
      <c r="O5" s="124"/>
    </row>
    <row r="6" spans="1:15" ht="24.75" customHeight="1">
      <c r="A6" s="101"/>
      <c r="B6" s="119"/>
      <c r="C6" s="120"/>
      <c r="D6" s="104" t="s">
        <v>23</v>
      </c>
      <c r="E6" s="104">
        <v>12</v>
      </c>
      <c r="F6" s="104" t="s">
        <v>18</v>
      </c>
      <c r="G6" s="104"/>
      <c r="H6" s="104">
        <v>50</v>
      </c>
      <c r="I6" s="104">
        <v>600</v>
      </c>
      <c r="J6" s="120"/>
      <c r="K6" s="125"/>
      <c r="L6" s="125"/>
      <c r="M6" s="15">
        <v>12</v>
      </c>
      <c r="N6" s="59">
        <v>0</v>
      </c>
      <c r="O6" s="124"/>
    </row>
    <row r="7" spans="1:15" ht="24.75" customHeight="1">
      <c r="A7" s="101"/>
      <c r="B7" s="119"/>
      <c r="C7" s="120"/>
      <c r="D7" s="104" t="s">
        <v>24</v>
      </c>
      <c r="E7" s="104">
        <v>12</v>
      </c>
      <c r="F7" s="104" t="s">
        <v>25</v>
      </c>
      <c r="G7" s="104"/>
      <c r="H7" s="104">
        <v>50</v>
      </c>
      <c r="I7" s="104">
        <v>600</v>
      </c>
      <c r="J7" s="120"/>
      <c r="K7" s="125"/>
      <c r="L7" s="125"/>
      <c r="M7" s="15">
        <v>12</v>
      </c>
      <c r="N7" s="59">
        <v>0</v>
      </c>
      <c r="O7" s="124"/>
    </row>
    <row r="8" spans="1:15" ht="24.75" customHeight="1">
      <c r="A8" s="101"/>
      <c r="B8" s="121"/>
      <c r="C8" s="122"/>
      <c r="D8" s="52" t="s">
        <v>26</v>
      </c>
      <c r="E8" s="104">
        <v>12</v>
      </c>
      <c r="F8" s="104" t="s">
        <v>25</v>
      </c>
      <c r="G8" s="104"/>
      <c r="H8" s="104">
        <v>50</v>
      </c>
      <c r="I8" s="104">
        <v>600</v>
      </c>
      <c r="J8" s="122"/>
      <c r="K8" s="126"/>
      <c r="L8" s="126"/>
      <c r="M8" s="15">
        <v>12</v>
      </c>
      <c r="N8" s="59">
        <v>0</v>
      </c>
      <c r="O8" s="124"/>
    </row>
    <row r="9" spans="1:14" s="3" customFormat="1" ht="24.75" customHeight="1">
      <c r="A9" s="17"/>
      <c r="B9" s="18"/>
      <c r="C9" s="18"/>
      <c r="D9" s="18" t="s">
        <v>27</v>
      </c>
      <c r="E9" s="18">
        <f>SUM(E4:E8)</f>
        <v>60</v>
      </c>
      <c r="F9" s="18"/>
      <c r="G9" s="18"/>
      <c r="H9" s="18"/>
      <c r="I9" s="18">
        <f>SUM(I4:I8)</f>
        <v>3480</v>
      </c>
      <c r="J9" s="18"/>
      <c r="K9" s="18"/>
      <c r="L9" s="18"/>
      <c r="M9" s="18">
        <f>SUM(M4:M8)</f>
        <v>60</v>
      </c>
      <c r="N9" s="27">
        <v>0</v>
      </c>
    </row>
  </sheetData>
  <sheetProtection/>
  <mergeCells count="9">
    <mergeCell ref="A1:N1"/>
    <mergeCell ref="A2:C2"/>
    <mergeCell ref="A4:A8"/>
    <mergeCell ref="B4:B8"/>
    <mergeCell ref="C4:C8"/>
    <mergeCell ref="J4:J8"/>
    <mergeCell ref="K4:K8"/>
    <mergeCell ref="L4:L8"/>
    <mergeCell ref="O4:O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D1">
      <selection activeCell="D16" sqref="D16"/>
    </sheetView>
  </sheetViews>
  <sheetFormatPr defaultColWidth="9.00390625" defaultRowHeight="24.75" customHeight="1"/>
  <cols>
    <col min="1" max="1" width="5.50390625" style="0" customWidth="1"/>
    <col min="2" max="2" width="11.125" style="0" customWidth="1"/>
    <col min="3" max="3" width="19.125" style="0" customWidth="1"/>
    <col min="4" max="4" width="36.875" style="0" customWidth="1"/>
    <col min="5" max="5" width="7.125" style="0" customWidth="1"/>
    <col min="6" max="6" width="6.875" style="0" customWidth="1"/>
    <col min="7" max="7" width="10.25390625" style="0" customWidth="1"/>
    <col min="9" max="9" width="10.25390625" style="0" customWidth="1"/>
    <col min="10" max="10" width="11.75390625" style="0" customWidth="1"/>
    <col min="11" max="11" width="10.75390625" style="0" customWidth="1"/>
    <col min="12" max="12" width="50.75390625" style="0" customWidth="1"/>
  </cols>
  <sheetData>
    <row r="1" spans="1:14" s="96" customFormat="1" ht="24.7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96" customFormat="1" ht="24.75" customHeight="1">
      <c r="A2" s="98" t="s">
        <v>28</v>
      </c>
      <c r="B2" s="98"/>
      <c r="C2" s="98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s="4" customFormat="1" ht="24.75" customHeight="1">
      <c r="A3" s="47" t="s">
        <v>2</v>
      </c>
      <c r="B3" s="48" t="s">
        <v>3</v>
      </c>
      <c r="C3" s="48" t="s">
        <v>4</v>
      </c>
      <c r="D3" s="49" t="s">
        <v>5</v>
      </c>
      <c r="E3" s="48" t="s">
        <v>6</v>
      </c>
      <c r="F3" s="48" t="s">
        <v>7</v>
      </c>
      <c r="G3" s="48" t="s">
        <v>8</v>
      </c>
      <c r="H3" s="100" t="s">
        <v>9</v>
      </c>
      <c r="I3" s="100" t="s">
        <v>10</v>
      </c>
      <c r="J3" s="100" t="s">
        <v>11</v>
      </c>
      <c r="K3" s="100" t="s">
        <v>12</v>
      </c>
      <c r="L3" s="100" t="s">
        <v>13</v>
      </c>
      <c r="M3" s="100" t="s">
        <v>14</v>
      </c>
      <c r="N3" s="106" t="s">
        <v>15</v>
      </c>
    </row>
    <row r="4" spans="1:14" s="4" customFormat="1" ht="24.75" customHeight="1">
      <c r="A4" s="101">
        <v>1</v>
      </c>
      <c r="B4" s="102" t="s">
        <v>29</v>
      </c>
      <c r="C4" s="15" t="s">
        <v>30</v>
      </c>
      <c r="D4" s="15" t="s">
        <v>31</v>
      </c>
      <c r="E4" s="103">
        <v>1500</v>
      </c>
      <c r="F4" s="104" t="s">
        <v>32</v>
      </c>
      <c r="G4" s="104"/>
      <c r="H4" s="77">
        <v>54</v>
      </c>
      <c r="I4" s="104">
        <f>E4*54</f>
        <v>81000</v>
      </c>
      <c r="J4" s="104" t="s">
        <v>33</v>
      </c>
      <c r="K4" s="15" t="s">
        <v>34</v>
      </c>
      <c r="L4" s="107" t="s">
        <v>35</v>
      </c>
      <c r="M4" s="103">
        <v>1500</v>
      </c>
      <c r="N4" s="108">
        <v>0</v>
      </c>
    </row>
    <row r="5" spans="1:14" s="4" customFormat="1" ht="24.75" customHeight="1">
      <c r="A5" s="71">
        <v>2</v>
      </c>
      <c r="B5" s="105" t="s">
        <v>29</v>
      </c>
      <c r="C5" s="24" t="s">
        <v>30</v>
      </c>
      <c r="D5" s="77" t="s">
        <v>36</v>
      </c>
      <c r="E5" s="77">
        <v>400</v>
      </c>
      <c r="F5" s="77" t="s">
        <v>32</v>
      </c>
      <c r="G5" s="77"/>
      <c r="H5" s="77">
        <v>45</v>
      </c>
      <c r="I5" s="77">
        <f>400*45</f>
        <v>18000</v>
      </c>
      <c r="J5" s="109" t="s">
        <v>33</v>
      </c>
      <c r="K5" s="24" t="s">
        <v>34</v>
      </c>
      <c r="L5" s="110" t="s">
        <v>37</v>
      </c>
      <c r="M5" s="77">
        <v>400</v>
      </c>
      <c r="N5" s="92">
        <v>0</v>
      </c>
    </row>
    <row r="6" spans="1:14" s="4" customFormat="1" ht="24.75" customHeight="1">
      <c r="A6" s="101">
        <v>3</v>
      </c>
      <c r="B6" s="102" t="s">
        <v>38</v>
      </c>
      <c r="C6" s="15" t="s">
        <v>39</v>
      </c>
      <c r="D6" s="104" t="s">
        <v>40</v>
      </c>
      <c r="E6" s="103">
        <v>200</v>
      </c>
      <c r="F6" s="104" t="s">
        <v>32</v>
      </c>
      <c r="G6" s="104"/>
      <c r="H6" s="77">
        <v>36</v>
      </c>
      <c r="I6" s="104">
        <f>200*36</f>
        <v>7200</v>
      </c>
      <c r="J6" s="111" t="s">
        <v>33</v>
      </c>
      <c r="K6" s="15" t="s">
        <v>34</v>
      </c>
      <c r="L6" s="58" t="s">
        <v>41</v>
      </c>
      <c r="M6" s="103">
        <v>200</v>
      </c>
      <c r="N6" s="108">
        <v>0</v>
      </c>
    </row>
    <row r="7" spans="1:14" s="4" customFormat="1" ht="24.75" customHeight="1">
      <c r="A7" s="101">
        <v>4</v>
      </c>
      <c r="B7" s="102" t="s">
        <v>42</v>
      </c>
      <c r="C7" s="15" t="s">
        <v>43</v>
      </c>
      <c r="D7" s="104" t="s">
        <v>44</v>
      </c>
      <c r="E7" s="103">
        <v>24</v>
      </c>
      <c r="F7" s="104" t="s">
        <v>32</v>
      </c>
      <c r="G7" s="104"/>
      <c r="H7" s="77">
        <v>36</v>
      </c>
      <c r="I7" s="104">
        <f>24*36</f>
        <v>864</v>
      </c>
      <c r="J7" s="111" t="s">
        <v>33</v>
      </c>
      <c r="K7" s="15" t="s">
        <v>34</v>
      </c>
      <c r="L7" s="15" t="s">
        <v>45</v>
      </c>
      <c r="M7" s="103">
        <v>24</v>
      </c>
      <c r="N7" s="108">
        <v>0</v>
      </c>
    </row>
    <row r="8" spans="1:14" s="4" customFormat="1" ht="24.75" customHeight="1">
      <c r="A8" s="101">
        <v>5</v>
      </c>
      <c r="B8" s="102" t="s">
        <v>42</v>
      </c>
      <c r="C8" s="15" t="s">
        <v>43</v>
      </c>
      <c r="D8" s="104" t="s">
        <v>46</v>
      </c>
      <c r="E8" s="103">
        <v>12</v>
      </c>
      <c r="F8" s="104" t="s">
        <v>32</v>
      </c>
      <c r="G8" s="104" t="s">
        <v>47</v>
      </c>
      <c r="H8" s="77">
        <v>960</v>
      </c>
      <c r="I8" s="104">
        <f>12*6*160</f>
        <v>11520</v>
      </c>
      <c r="J8" s="111" t="s">
        <v>33</v>
      </c>
      <c r="K8" s="15" t="s">
        <v>34</v>
      </c>
      <c r="L8" s="15" t="s">
        <v>45</v>
      </c>
      <c r="M8" s="103">
        <v>12</v>
      </c>
      <c r="N8" s="108">
        <v>0</v>
      </c>
    </row>
    <row r="9" spans="1:14" s="3" customFormat="1" ht="24.75" customHeight="1">
      <c r="A9" s="17"/>
      <c r="B9" s="18"/>
      <c r="C9" s="18"/>
      <c r="D9" s="18" t="s">
        <v>27</v>
      </c>
      <c r="E9" s="18">
        <f>SUM(E4:E8)</f>
        <v>2136</v>
      </c>
      <c r="F9" s="18"/>
      <c r="G9" s="18"/>
      <c r="H9" s="18"/>
      <c r="I9" s="18">
        <f>SUM(I4:I8)</f>
        <v>118584</v>
      </c>
      <c r="J9" s="18"/>
      <c r="K9" s="18"/>
      <c r="L9" s="18"/>
      <c r="M9" s="18">
        <f>SUM(M4:M8)</f>
        <v>2136</v>
      </c>
      <c r="N9" s="18">
        <f>SUM(N4:N8)</f>
        <v>0</v>
      </c>
    </row>
  </sheetData>
  <sheetProtection/>
  <mergeCells count="1">
    <mergeCell ref="A1:N1"/>
  </mergeCells>
  <printOptions/>
  <pageMargins left="0.7513888888888889" right="0.7513888888888889" top="1" bottom="1" header="0.5" footer="0.5"/>
  <pageSetup fitToHeight="0" fitToWidth="1" horizontalDpi="600" verticalDpi="600" orientation="landscape" paperSize="130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D19">
      <selection activeCell="L37" sqref="L37"/>
    </sheetView>
  </sheetViews>
  <sheetFormatPr defaultColWidth="9.00390625" defaultRowHeight="24.75" customHeight="1"/>
  <cols>
    <col min="1" max="1" width="7.875" style="63" customWidth="1"/>
    <col min="2" max="2" width="12.75390625" style="63" customWidth="1"/>
    <col min="3" max="3" width="18.625" style="63" customWidth="1"/>
    <col min="4" max="4" width="17.50390625" style="63" customWidth="1"/>
    <col min="5" max="5" width="9.00390625" style="63" customWidth="1"/>
    <col min="6" max="6" width="7.50390625" style="63" customWidth="1"/>
    <col min="7" max="7" width="11.875" style="63" customWidth="1"/>
    <col min="8" max="9" width="13.125" style="63" customWidth="1"/>
    <col min="10" max="10" width="18.00390625" style="63" customWidth="1"/>
    <col min="11" max="11" width="11.375" style="63" customWidth="1"/>
    <col min="12" max="12" width="54.25390625" style="63" customWidth="1"/>
    <col min="13" max="13" width="11.875" style="63" customWidth="1"/>
    <col min="14" max="14" width="9.125" style="63" customWidth="1"/>
    <col min="15" max="15" width="11.375" style="63" customWidth="1"/>
    <col min="16" max="16384" width="9.00390625" style="63" customWidth="1"/>
  </cols>
  <sheetData>
    <row r="1" spans="1:15" ht="24.75" customHeight="1">
      <c r="A1" s="64" t="s">
        <v>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88"/>
    </row>
    <row r="2" spans="1:15" ht="24.75" customHeight="1">
      <c r="A2" s="65" t="s">
        <v>28</v>
      </c>
      <c r="B2" s="65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89"/>
    </row>
    <row r="3" spans="1:14" s="60" customFormat="1" ht="24.75" customHeight="1">
      <c r="A3" s="67" t="s">
        <v>2</v>
      </c>
      <c r="B3" s="68" t="s">
        <v>3</v>
      </c>
      <c r="C3" s="69" t="s">
        <v>49</v>
      </c>
      <c r="D3" s="70" t="s">
        <v>5</v>
      </c>
      <c r="E3" s="68" t="s">
        <v>6</v>
      </c>
      <c r="F3" s="68" t="s">
        <v>7</v>
      </c>
      <c r="G3" s="68" t="s">
        <v>8</v>
      </c>
      <c r="H3" s="68" t="s">
        <v>9</v>
      </c>
      <c r="I3" s="68" t="s">
        <v>10</v>
      </c>
      <c r="J3" s="68" t="s">
        <v>11</v>
      </c>
      <c r="K3" s="68" t="s">
        <v>12</v>
      </c>
      <c r="L3" s="68" t="s">
        <v>13</v>
      </c>
      <c r="M3" s="90" t="s">
        <v>14</v>
      </c>
      <c r="N3" s="91" t="s">
        <v>15</v>
      </c>
    </row>
    <row r="4" spans="1:14" s="61" customFormat="1" ht="24.75" customHeight="1">
      <c r="A4" s="71">
        <v>1</v>
      </c>
      <c r="B4" s="72" t="s">
        <v>50</v>
      </c>
      <c r="C4" s="73" t="s">
        <v>51</v>
      </c>
      <c r="D4" s="74" t="s">
        <v>52</v>
      </c>
      <c r="E4" s="75">
        <v>48</v>
      </c>
      <c r="F4" s="76" t="s">
        <v>53</v>
      </c>
      <c r="G4" s="77"/>
      <c r="H4" s="75">
        <v>7.8</v>
      </c>
      <c r="I4" s="77">
        <f>E4*H4</f>
        <v>374.4</v>
      </c>
      <c r="J4" s="77" t="s">
        <v>33</v>
      </c>
      <c r="K4" s="77" t="s">
        <v>54</v>
      </c>
      <c r="L4" s="77" t="s">
        <v>55</v>
      </c>
      <c r="M4" s="77">
        <v>48</v>
      </c>
      <c r="N4" s="92">
        <v>0</v>
      </c>
    </row>
    <row r="5" spans="1:14" s="61" customFormat="1" ht="24.75" customHeight="1">
      <c r="A5" s="71">
        <v>2</v>
      </c>
      <c r="B5" s="72" t="s">
        <v>50</v>
      </c>
      <c r="C5" s="78" t="s">
        <v>51</v>
      </c>
      <c r="D5" s="79" t="s">
        <v>56</v>
      </c>
      <c r="E5" s="75">
        <v>600</v>
      </c>
      <c r="F5" s="76" t="s">
        <v>57</v>
      </c>
      <c r="G5" s="76" t="s">
        <v>58</v>
      </c>
      <c r="H5" s="75">
        <v>2</v>
      </c>
      <c r="I5" s="77">
        <f aca="true" t="shared" si="0" ref="I5:I30">E5*H5</f>
        <v>1200</v>
      </c>
      <c r="J5" s="77" t="s">
        <v>19</v>
      </c>
      <c r="K5" s="77" t="s">
        <v>54</v>
      </c>
      <c r="L5" s="77" t="s">
        <v>59</v>
      </c>
      <c r="M5" s="77">
        <v>600</v>
      </c>
      <c r="N5" s="92">
        <v>0</v>
      </c>
    </row>
    <row r="6" spans="1:14" s="61" customFormat="1" ht="24.75" customHeight="1">
      <c r="A6" s="71">
        <v>3</v>
      </c>
      <c r="B6" s="72" t="s">
        <v>50</v>
      </c>
      <c r="C6" s="78" t="s">
        <v>51</v>
      </c>
      <c r="D6" s="74" t="s">
        <v>60</v>
      </c>
      <c r="E6" s="75">
        <v>3</v>
      </c>
      <c r="F6" s="76" t="s">
        <v>61</v>
      </c>
      <c r="G6" s="77"/>
      <c r="H6" s="75">
        <v>155</v>
      </c>
      <c r="I6" s="77">
        <f t="shared" si="0"/>
        <v>465</v>
      </c>
      <c r="J6" s="76" t="s">
        <v>62</v>
      </c>
      <c r="K6" s="77" t="s">
        <v>54</v>
      </c>
      <c r="L6" s="77" t="s">
        <v>63</v>
      </c>
      <c r="M6" s="77">
        <v>3</v>
      </c>
      <c r="N6" s="92">
        <v>0</v>
      </c>
    </row>
    <row r="7" spans="1:14" s="61" customFormat="1" ht="33.75" customHeight="1">
      <c r="A7" s="71">
        <v>4</v>
      </c>
      <c r="B7" s="72" t="s">
        <v>50</v>
      </c>
      <c r="C7" s="78" t="s">
        <v>51</v>
      </c>
      <c r="D7" s="79" t="s">
        <v>64</v>
      </c>
      <c r="E7" s="75">
        <v>5</v>
      </c>
      <c r="F7" s="76" t="s">
        <v>61</v>
      </c>
      <c r="G7" s="77"/>
      <c r="H7" s="75">
        <v>240</v>
      </c>
      <c r="I7" s="77">
        <f t="shared" si="0"/>
        <v>1200</v>
      </c>
      <c r="J7" s="76" t="s">
        <v>62</v>
      </c>
      <c r="K7" s="77" t="s">
        <v>54</v>
      </c>
      <c r="L7" s="54" t="s">
        <v>65</v>
      </c>
      <c r="M7" s="77">
        <v>5</v>
      </c>
      <c r="N7" s="92">
        <v>0</v>
      </c>
    </row>
    <row r="8" spans="1:14" s="61" customFormat="1" ht="24.75" customHeight="1">
      <c r="A8" s="71">
        <v>5</v>
      </c>
      <c r="B8" s="80" t="s">
        <v>66</v>
      </c>
      <c r="C8" s="73" t="s">
        <v>67</v>
      </c>
      <c r="D8" s="79" t="s">
        <v>56</v>
      </c>
      <c r="E8" s="75">
        <v>50</v>
      </c>
      <c r="F8" s="76" t="s">
        <v>53</v>
      </c>
      <c r="G8" s="77" t="s">
        <v>68</v>
      </c>
      <c r="H8" s="75">
        <v>8.8</v>
      </c>
      <c r="I8" s="77">
        <f t="shared" si="0"/>
        <v>440.00000000000006</v>
      </c>
      <c r="J8" s="77" t="s">
        <v>19</v>
      </c>
      <c r="K8" s="77" t="s">
        <v>54</v>
      </c>
      <c r="L8" s="77" t="s">
        <v>69</v>
      </c>
      <c r="M8" s="77">
        <v>50</v>
      </c>
      <c r="N8" s="92">
        <v>0</v>
      </c>
    </row>
    <row r="9" spans="1:14" s="61" customFormat="1" ht="24.75" customHeight="1">
      <c r="A9" s="71">
        <v>6</v>
      </c>
      <c r="B9" s="80" t="s">
        <v>70</v>
      </c>
      <c r="C9" s="73" t="s">
        <v>51</v>
      </c>
      <c r="D9" s="74" t="s">
        <v>71</v>
      </c>
      <c r="E9" s="75">
        <v>100</v>
      </c>
      <c r="F9" s="76" t="s">
        <v>61</v>
      </c>
      <c r="G9" s="77"/>
      <c r="H9" s="75">
        <v>26</v>
      </c>
      <c r="I9" s="77">
        <f t="shared" si="0"/>
        <v>2600</v>
      </c>
      <c r="J9" s="76" t="s">
        <v>62</v>
      </c>
      <c r="K9" s="77" t="s">
        <v>54</v>
      </c>
      <c r="L9" s="77" t="s">
        <v>63</v>
      </c>
      <c r="M9" s="77">
        <v>100</v>
      </c>
      <c r="N9" s="92">
        <v>0</v>
      </c>
    </row>
    <row r="10" spans="1:14" s="61" customFormat="1" ht="24.75" customHeight="1">
      <c r="A10" s="71">
        <v>7</v>
      </c>
      <c r="B10" s="80" t="s">
        <v>70</v>
      </c>
      <c r="C10" s="73" t="s">
        <v>51</v>
      </c>
      <c r="D10" s="79" t="s">
        <v>56</v>
      </c>
      <c r="E10" s="75">
        <v>250</v>
      </c>
      <c r="F10" s="76" t="s">
        <v>53</v>
      </c>
      <c r="G10" s="77" t="s">
        <v>72</v>
      </c>
      <c r="H10" s="75">
        <v>8.8</v>
      </c>
      <c r="I10" s="77">
        <f t="shared" si="0"/>
        <v>2200</v>
      </c>
      <c r="J10" s="77" t="s">
        <v>19</v>
      </c>
      <c r="K10" s="77" t="s">
        <v>54</v>
      </c>
      <c r="L10" s="77" t="s">
        <v>73</v>
      </c>
      <c r="M10" s="77">
        <v>250</v>
      </c>
      <c r="N10" s="92">
        <v>0</v>
      </c>
    </row>
    <row r="11" spans="1:14" s="61" customFormat="1" ht="24.75" customHeight="1">
      <c r="A11" s="71">
        <v>8</v>
      </c>
      <c r="B11" s="80" t="s">
        <v>74</v>
      </c>
      <c r="C11" s="73" t="s">
        <v>51</v>
      </c>
      <c r="D11" s="74" t="s">
        <v>75</v>
      </c>
      <c r="E11" s="75">
        <v>1000</v>
      </c>
      <c r="F11" s="76" t="s">
        <v>61</v>
      </c>
      <c r="G11" s="77"/>
      <c r="H11" s="75">
        <v>1.5</v>
      </c>
      <c r="I11" s="77">
        <f t="shared" si="0"/>
        <v>1500</v>
      </c>
      <c r="J11" s="76" t="s">
        <v>62</v>
      </c>
      <c r="K11" s="77" t="s">
        <v>54</v>
      </c>
      <c r="L11" s="77" t="s">
        <v>76</v>
      </c>
      <c r="M11" s="77">
        <v>1000</v>
      </c>
      <c r="N11" s="92">
        <v>0</v>
      </c>
    </row>
    <row r="12" spans="1:14" s="61" customFormat="1" ht="24.75" customHeight="1">
      <c r="A12" s="71">
        <v>9</v>
      </c>
      <c r="B12" s="80" t="s">
        <v>74</v>
      </c>
      <c r="C12" s="73" t="s">
        <v>51</v>
      </c>
      <c r="D12" s="79" t="s">
        <v>77</v>
      </c>
      <c r="E12" s="75">
        <v>200</v>
      </c>
      <c r="F12" s="76" t="s">
        <v>61</v>
      </c>
      <c r="G12" s="77"/>
      <c r="H12" s="75">
        <v>1.5</v>
      </c>
      <c r="I12" s="77">
        <f t="shared" si="0"/>
        <v>300</v>
      </c>
      <c r="J12" s="76" t="s">
        <v>62</v>
      </c>
      <c r="K12" s="77" t="s">
        <v>54</v>
      </c>
      <c r="L12" s="77" t="s">
        <v>78</v>
      </c>
      <c r="M12" s="77">
        <v>200</v>
      </c>
      <c r="N12" s="92">
        <v>0</v>
      </c>
    </row>
    <row r="13" spans="1:14" s="61" customFormat="1" ht="24.75" customHeight="1">
      <c r="A13" s="71">
        <v>10</v>
      </c>
      <c r="B13" s="80" t="s">
        <v>74</v>
      </c>
      <c r="C13" s="73" t="s">
        <v>51</v>
      </c>
      <c r="D13" s="74" t="s">
        <v>79</v>
      </c>
      <c r="E13" s="75">
        <v>3000</v>
      </c>
      <c r="F13" s="76" t="s">
        <v>61</v>
      </c>
      <c r="G13" s="77"/>
      <c r="H13" s="76">
        <v>0.22</v>
      </c>
      <c r="I13" s="77">
        <f t="shared" si="0"/>
        <v>660</v>
      </c>
      <c r="J13" s="76" t="s">
        <v>62</v>
      </c>
      <c r="K13" s="77" t="s">
        <v>54</v>
      </c>
      <c r="L13" s="77" t="s">
        <v>55</v>
      </c>
      <c r="M13" s="77">
        <v>3000</v>
      </c>
      <c r="N13" s="92">
        <v>0</v>
      </c>
    </row>
    <row r="14" spans="1:14" s="61" customFormat="1" ht="24.75" customHeight="1">
      <c r="A14" s="71">
        <v>11</v>
      </c>
      <c r="B14" s="80" t="s">
        <v>74</v>
      </c>
      <c r="C14" s="73" t="s">
        <v>51</v>
      </c>
      <c r="D14" s="79" t="s">
        <v>52</v>
      </c>
      <c r="E14" s="75">
        <v>48</v>
      </c>
      <c r="F14" s="76" t="s">
        <v>53</v>
      </c>
      <c r="G14" s="77"/>
      <c r="H14" s="75">
        <v>7.8</v>
      </c>
      <c r="I14" s="77">
        <f t="shared" si="0"/>
        <v>374.4</v>
      </c>
      <c r="J14" s="77" t="s">
        <v>33</v>
      </c>
      <c r="K14" s="77" t="s">
        <v>54</v>
      </c>
      <c r="L14" s="77" t="s">
        <v>55</v>
      </c>
      <c r="M14" s="77">
        <v>48</v>
      </c>
      <c r="N14" s="92">
        <v>0</v>
      </c>
    </row>
    <row r="15" spans="1:15" ht="24.75" customHeight="1">
      <c r="A15" s="71">
        <v>12</v>
      </c>
      <c r="B15" s="80" t="s">
        <v>74</v>
      </c>
      <c r="C15" s="73" t="s">
        <v>51</v>
      </c>
      <c r="D15" s="79" t="s">
        <v>56</v>
      </c>
      <c r="E15" s="75">
        <v>75</v>
      </c>
      <c r="F15" s="76" t="s">
        <v>53</v>
      </c>
      <c r="G15" s="81" t="s">
        <v>72</v>
      </c>
      <c r="H15" s="75">
        <v>8.8</v>
      </c>
      <c r="I15" s="77">
        <f t="shared" si="0"/>
        <v>660</v>
      </c>
      <c r="J15" s="77" t="s">
        <v>19</v>
      </c>
      <c r="K15" s="81" t="s">
        <v>54</v>
      </c>
      <c r="L15" s="81" t="s">
        <v>73</v>
      </c>
      <c r="M15" s="81">
        <v>75</v>
      </c>
      <c r="N15" s="93">
        <v>0</v>
      </c>
      <c r="O15" s="61"/>
    </row>
    <row r="16" spans="1:14" s="61" customFormat="1" ht="24.75" customHeight="1">
      <c r="A16" s="71">
        <v>13</v>
      </c>
      <c r="B16" s="80" t="s">
        <v>74</v>
      </c>
      <c r="C16" s="73" t="s">
        <v>51</v>
      </c>
      <c r="D16" s="74" t="s">
        <v>80</v>
      </c>
      <c r="E16" s="75">
        <v>5</v>
      </c>
      <c r="F16" s="76" t="s">
        <v>81</v>
      </c>
      <c r="G16" s="77"/>
      <c r="H16" s="76">
        <v>66</v>
      </c>
      <c r="I16" s="77">
        <f t="shared" si="0"/>
        <v>330</v>
      </c>
      <c r="J16" s="76" t="s">
        <v>62</v>
      </c>
      <c r="K16" s="77" t="s">
        <v>54</v>
      </c>
      <c r="L16" s="77" t="s">
        <v>82</v>
      </c>
      <c r="M16" s="77">
        <v>5</v>
      </c>
      <c r="N16" s="92">
        <v>0</v>
      </c>
    </row>
    <row r="17" spans="1:14" s="61" customFormat="1" ht="24.75" customHeight="1">
      <c r="A17" s="71">
        <v>14</v>
      </c>
      <c r="B17" s="80" t="s">
        <v>74</v>
      </c>
      <c r="C17" s="73" t="s">
        <v>51</v>
      </c>
      <c r="D17" s="79" t="s">
        <v>83</v>
      </c>
      <c r="E17" s="75">
        <v>50</v>
      </c>
      <c r="F17" s="76" t="s">
        <v>25</v>
      </c>
      <c r="G17" s="77"/>
      <c r="H17" s="75">
        <v>30</v>
      </c>
      <c r="I17" s="77">
        <f t="shared" si="0"/>
        <v>1500</v>
      </c>
      <c r="J17" s="77" t="s">
        <v>33</v>
      </c>
      <c r="K17" s="77" t="s">
        <v>54</v>
      </c>
      <c r="L17" s="77" t="s">
        <v>84</v>
      </c>
      <c r="M17" s="77">
        <v>50</v>
      </c>
      <c r="N17" s="92">
        <v>0</v>
      </c>
    </row>
    <row r="18" spans="1:14" s="61" customFormat="1" ht="24.75" customHeight="1">
      <c r="A18" s="71">
        <v>15</v>
      </c>
      <c r="B18" s="80" t="s">
        <v>85</v>
      </c>
      <c r="C18" s="73" t="s">
        <v>43</v>
      </c>
      <c r="D18" s="79" t="s">
        <v>56</v>
      </c>
      <c r="E18" s="75">
        <v>750</v>
      </c>
      <c r="F18" s="76" t="s">
        <v>53</v>
      </c>
      <c r="G18" s="77" t="s">
        <v>72</v>
      </c>
      <c r="H18" s="75">
        <v>8.8</v>
      </c>
      <c r="I18" s="77">
        <f t="shared" si="0"/>
        <v>6600.000000000001</v>
      </c>
      <c r="J18" s="77" t="s">
        <v>19</v>
      </c>
      <c r="K18" s="77" t="s">
        <v>54</v>
      </c>
      <c r="L18" s="77" t="s">
        <v>55</v>
      </c>
      <c r="M18" s="77">
        <v>750</v>
      </c>
      <c r="N18" s="92">
        <v>0</v>
      </c>
    </row>
    <row r="19" spans="1:14" s="61" customFormat="1" ht="24.75" customHeight="1">
      <c r="A19" s="71">
        <v>16</v>
      </c>
      <c r="B19" s="80" t="s">
        <v>86</v>
      </c>
      <c r="C19" s="73" t="s">
        <v>87</v>
      </c>
      <c r="D19" s="79" t="s">
        <v>88</v>
      </c>
      <c r="E19" s="75">
        <v>8</v>
      </c>
      <c r="F19" s="76" t="s">
        <v>89</v>
      </c>
      <c r="G19" s="77"/>
      <c r="H19" s="75">
        <v>200</v>
      </c>
      <c r="I19" s="77">
        <f t="shared" si="0"/>
        <v>1600</v>
      </c>
      <c r="J19" s="77" t="s">
        <v>33</v>
      </c>
      <c r="K19" s="77" t="s">
        <v>54</v>
      </c>
      <c r="L19" s="77" t="s">
        <v>63</v>
      </c>
      <c r="M19" s="77">
        <v>8</v>
      </c>
      <c r="N19" s="92">
        <v>0</v>
      </c>
    </row>
    <row r="20" spans="1:14" s="61" customFormat="1" ht="24.75" customHeight="1">
      <c r="A20" s="71">
        <v>17</v>
      </c>
      <c r="B20" s="80" t="s">
        <v>86</v>
      </c>
      <c r="C20" s="73" t="s">
        <v>87</v>
      </c>
      <c r="D20" s="79" t="s">
        <v>90</v>
      </c>
      <c r="E20" s="75">
        <v>8</v>
      </c>
      <c r="F20" s="76" t="s">
        <v>91</v>
      </c>
      <c r="G20" s="77"/>
      <c r="H20" s="75">
        <v>150</v>
      </c>
      <c r="I20" s="77">
        <f t="shared" si="0"/>
        <v>1200</v>
      </c>
      <c r="J20" s="77" t="s">
        <v>33</v>
      </c>
      <c r="K20" s="77" t="s">
        <v>54</v>
      </c>
      <c r="L20" s="77" t="s">
        <v>63</v>
      </c>
      <c r="M20" s="77">
        <v>8</v>
      </c>
      <c r="N20" s="92">
        <v>0</v>
      </c>
    </row>
    <row r="21" spans="1:14" s="61" customFormat="1" ht="24.75" customHeight="1">
      <c r="A21" s="71">
        <v>18</v>
      </c>
      <c r="B21" s="80" t="s">
        <v>86</v>
      </c>
      <c r="C21" s="73" t="s">
        <v>87</v>
      </c>
      <c r="D21" s="79" t="s">
        <v>92</v>
      </c>
      <c r="E21" s="75">
        <v>8</v>
      </c>
      <c r="F21" s="76" t="s">
        <v>61</v>
      </c>
      <c r="G21" s="77"/>
      <c r="H21" s="75">
        <v>50</v>
      </c>
      <c r="I21" s="77">
        <f t="shared" si="0"/>
        <v>400</v>
      </c>
      <c r="J21" s="77" t="s">
        <v>33</v>
      </c>
      <c r="K21" s="77" t="s">
        <v>54</v>
      </c>
      <c r="L21" s="77" t="s">
        <v>63</v>
      </c>
      <c r="M21" s="77">
        <v>8</v>
      </c>
      <c r="N21" s="92">
        <v>0</v>
      </c>
    </row>
    <row r="22" spans="1:14" s="61" customFormat="1" ht="24.75" customHeight="1">
      <c r="A22" s="71">
        <v>19</v>
      </c>
      <c r="B22" s="80" t="s">
        <v>86</v>
      </c>
      <c r="C22" s="73" t="s">
        <v>87</v>
      </c>
      <c r="D22" s="79" t="s">
        <v>93</v>
      </c>
      <c r="E22" s="75">
        <v>8</v>
      </c>
      <c r="F22" s="76" t="s">
        <v>94</v>
      </c>
      <c r="G22" s="77"/>
      <c r="H22" s="75">
        <v>35</v>
      </c>
      <c r="I22" s="77">
        <f t="shared" si="0"/>
        <v>280</v>
      </c>
      <c r="J22" s="77" t="s">
        <v>33</v>
      </c>
      <c r="K22" s="77" t="s">
        <v>54</v>
      </c>
      <c r="L22" s="77" t="s">
        <v>63</v>
      </c>
      <c r="M22" s="77">
        <v>8</v>
      </c>
      <c r="N22" s="92">
        <v>0</v>
      </c>
    </row>
    <row r="23" spans="1:14" s="61" customFormat="1" ht="24.75" customHeight="1">
      <c r="A23" s="71">
        <v>20</v>
      </c>
      <c r="B23" s="80" t="s">
        <v>86</v>
      </c>
      <c r="C23" s="73" t="s">
        <v>87</v>
      </c>
      <c r="D23" s="79" t="s">
        <v>95</v>
      </c>
      <c r="E23" s="75">
        <v>8</v>
      </c>
      <c r="F23" s="76" t="s">
        <v>81</v>
      </c>
      <c r="G23" s="77"/>
      <c r="H23" s="75">
        <v>60</v>
      </c>
      <c r="I23" s="77">
        <f t="shared" si="0"/>
        <v>480</v>
      </c>
      <c r="J23" s="77" t="s">
        <v>33</v>
      </c>
      <c r="K23" s="77" t="s">
        <v>54</v>
      </c>
      <c r="L23" s="77" t="s">
        <v>63</v>
      </c>
      <c r="M23" s="77">
        <v>8</v>
      </c>
      <c r="N23" s="92">
        <v>0</v>
      </c>
    </row>
    <row r="24" spans="1:14" s="61" customFormat="1" ht="24.75" customHeight="1">
      <c r="A24" s="71">
        <v>21</v>
      </c>
      <c r="B24" s="80" t="s">
        <v>96</v>
      </c>
      <c r="C24" s="73" t="s">
        <v>51</v>
      </c>
      <c r="D24" s="79" t="s">
        <v>97</v>
      </c>
      <c r="E24" s="75">
        <v>50</v>
      </c>
      <c r="F24" s="76" t="s">
        <v>94</v>
      </c>
      <c r="G24" s="77"/>
      <c r="H24" s="75">
        <v>58</v>
      </c>
      <c r="I24" s="77">
        <f t="shared" si="0"/>
        <v>2900</v>
      </c>
      <c r="J24" s="76" t="s">
        <v>62</v>
      </c>
      <c r="K24" s="77" t="s">
        <v>54</v>
      </c>
      <c r="L24" s="77" t="s">
        <v>63</v>
      </c>
      <c r="M24" s="77">
        <v>50</v>
      </c>
      <c r="N24" s="92">
        <v>0</v>
      </c>
    </row>
    <row r="25" spans="1:14" s="61" customFormat="1" ht="24.75" customHeight="1">
      <c r="A25" s="71">
        <v>22</v>
      </c>
      <c r="B25" s="80" t="s">
        <v>98</v>
      </c>
      <c r="C25" s="73" t="s">
        <v>51</v>
      </c>
      <c r="D25" s="79" t="s">
        <v>99</v>
      </c>
      <c r="E25" s="75">
        <v>700</v>
      </c>
      <c r="F25" s="76" t="s">
        <v>61</v>
      </c>
      <c r="G25" s="77"/>
      <c r="H25" s="75">
        <v>1.5</v>
      </c>
      <c r="I25" s="77">
        <f t="shared" si="0"/>
        <v>1050</v>
      </c>
      <c r="J25" s="76" t="s">
        <v>62</v>
      </c>
      <c r="K25" s="77" t="s">
        <v>54</v>
      </c>
      <c r="L25" s="77" t="s">
        <v>100</v>
      </c>
      <c r="M25" s="77">
        <v>700</v>
      </c>
      <c r="N25" s="92">
        <v>0</v>
      </c>
    </row>
    <row r="26" spans="1:14" s="61" customFormat="1" ht="24.75" customHeight="1">
      <c r="A26" s="71">
        <v>23</v>
      </c>
      <c r="B26" s="80" t="s">
        <v>101</v>
      </c>
      <c r="C26" s="73" t="s">
        <v>51</v>
      </c>
      <c r="D26" s="79" t="s">
        <v>102</v>
      </c>
      <c r="E26" s="75">
        <v>10</v>
      </c>
      <c r="F26" s="76" t="s">
        <v>81</v>
      </c>
      <c r="G26" s="77"/>
      <c r="H26" s="76">
        <v>66</v>
      </c>
      <c r="I26" s="77">
        <f t="shared" si="0"/>
        <v>660</v>
      </c>
      <c r="J26" s="76" t="s">
        <v>62</v>
      </c>
      <c r="K26" s="77" t="s">
        <v>54</v>
      </c>
      <c r="L26" s="77" t="s">
        <v>63</v>
      </c>
      <c r="M26" s="77">
        <v>10</v>
      </c>
      <c r="N26" s="92">
        <v>0</v>
      </c>
    </row>
    <row r="27" spans="1:14" s="61" customFormat="1" ht="24.75" customHeight="1">
      <c r="A27" s="71">
        <v>24</v>
      </c>
      <c r="B27" s="80" t="s">
        <v>103</v>
      </c>
      <c r="C27" s="73" t="s">
        <v>104</v>
      </c>
      <c r="D27" s="79" t="s">
        <v>97</v>
      </c>
      <c r="E27" s="75">
        <v>50</v>
      </c>
      <c r="F27" s="76" t="s">
        <v>94</v>
      </c>
      <c r="G27" s="77"/>
      <c r="H27" s="75">
        <v>58</v>
      </c>
      <c r="I27" s="77">
        <f t="shared" si="0"/>
        <v>2900</v>
      </c>
      <c r="J27" s="76" t="s">
        <v>62</v>
      </c>
      <c r="K27" s="77" t="s">
        <v>54</v>
      </c>
      <c r="L27" s="77" t="s">
        <v>63</v>
      </c>
      <c r="M27" s="77">
        <v>50</v>
      </c>
      <c r="N27" s="92">
        <v>0</v>
      </c>
    </row>
    <row r="28" spans="1:15" ht="24.75" customHeight="1">
      <c r="A28" s="71">
        <v>25</v>
      </c>
      <c r="B28" s="80" t="s">
        <v>105</v>
      </c>
      <c r="C28" s="73" t="s">
        <v>43</v>
      </c>
      <c r="D28" s="79" t="s">
        <v>56</v>
      </c>
      <c r="E28" s="75">
        <v>250</v>
      </c>
      <c r="F28" s="76" t="s">
        <v>53</v>
      </c>
      <c r="G28" s="81" t="s">
        <v>72</v>
      </c>
      <c r="H28" s="75">
        <v>8.8</v>
      </c>
      <c r="I28" s="77">
        <f t="shared" si="0"/>
        <v>2200</v>
      </c>
      <c r="J28" s="77" t="s">
        <v>19</v>
      </c>
      <c r="K28" s="81" t="s">
        <v>54</v>
      </c>
      <c r="L28" s="81" t="s">
        <v>106</v>
      </c>
      <c r="M28" s="81">
        <v>250</v>
      </c>
      <c r="N28" s="93">
        <v>0</v>
      </c>
      <c r="O28" s="61"/>
    </row>
    <row r="29" spans="1:14" s="61" customFormat="1" ht="24.75" customHeight="1">
      <c r="A29" s="71">
        <v>26</v>
      </c>
      <c r="B29" s="80" t="s">
        <v>107</v>
      </c>
      <c r="C29" s="73" t="s">
        <v>108</v>
      </c>
      <c r="D29" s="79" t="s">
        <v>56</v>
      </c>
      <c r="E29" s="75">
        <v>250</v>
      </c>
      <c r="F29" s="76" t="s">
        <v>53</v>
      </c>
      <c r="G29" s="77" t="s">
        <v>72</v>
      </c>
      <c r="H29" s="75">
        <v>8.8</v>
      </c>
      <c r="I29" s="77">
        <f t="shared" si="0"/>
        <v>2200</v>
      </c>
      <c r="J29" s="77" t="s">
        <v>19</v>
      </c>
      <c r="K29" s="77" t="s">
        <v>54</v>
      </c>
      <c r="L29" s="77" t="s">
        <v>109</v>
      </c>
      <c r="M29" s="77">
        <v>250</v>
      </c>
      <c r="N29" s="92">
        <v>0</v>
      </c>
    </row>
    <row r="30" spans="1:15" ht="24.75" customHeight="1">
      <c r="A30" s="71">
        <v>27</v>
      </c>
      <c r="B30" s="82" t="s">
        <v>110</v>
      </c>
      <c r="C30" s="83" t="s">
        <v>111</v>
      </c>
      <c r="D30" s="79" t="s">
        <v>56</v>
      </c>
      <c r="E30" s="84">
        <v>50</v>
      </c>
      <c r="F30" s="76" t="s">
        <v>53</v>
      </c>
      <c r="G30" s="76" t="s">
        <v>68</v>
      </c>
      <c r="H30" s="75">
        <v>8.8</v>
      </c>
      <c r="I30" s="77">
        <f t="shared" si="0"/>
        <v>440.00000000000006</v>
      </c>
      <c r="J30" s="77" t="s">
        <v>19</v>
      </c>
      <c r="K30" s="81" t="s">
        <v>54</v>
      </c>
      <c r="L30" s="81" t="s">
        <v>112</v>
      </c>
      <c r="M30" s="81">
        <v>50</v>
      </c>
      <c r="N30" s="93">
        <v>0</v>
      </c>
      <c r="O30" s="61"/>
    </row>
    <row r="31" spans="1:15" s="62" customFormat="1" ht="24.75" customHeight="1">
      <c r="A31" s="85"/>
      <c r="B31" s="86"/>
      <c r="C31" s="87"/>
      <c r="D31" s="85" t="s">
        <v>27</v>
      </c>
      <c r="E31" s="86">
        <f>SUM(E4:E30)</f>
        <v>7584</v>
      </c>
      <c r="F31" s="86"/>
      <c r="G31" s="86"/>
      <c r="H31" s="86"/>
      <c r="I31" s="86">
        <f>SUM(I4:I30)</f>
        <v>36713.8</v>
      </c>
      <c r="J31" s="86"/>
      <c r="K31" s="86"/>
      <c r="L31" s="86"/>
      <c r="M31" s="86">
        <f>SUM(M4:M30)</f>
        <v>7584</v>
      </c>
      <c r="N31" s="94">
        <f>SUM(N4:N30)</f>
        <v>0</v>
      </c>
      <c r="O31" s="95"/>
    </row>
    <row r="32" ht="24.75" customHeight="1">
      <c r="O32" s="60"/>
    </row>
  </sheetData>
  <sheetProtection/>
  <mergeCells count="2">
    <mergeCell ref="A1:N1"/>
    <mergeCell ref="A2:C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"/>
  <sheetViews>
    <sheetView workbookViewId="0" topLeftCell="A1">
      <selection activeCell="F10" sqref="F10"/>
    </sheetView>
  </sheetViews>
  <sheetFormatPr defaultColWidth="9.00390625" defaultRowHeight="24.75" customHeight="1"/>
  <cols>
    <col min="2" max="2" width="12.625" style="0" customWidth="1"/>
    <col min="3" max="3" width="23.375" style="0" customWidth="1"/>
    <col min="4" max="4" width="17.375" style="0" customWidth="1"/>
    <col min="5" max="5" width="7.00390625" style="0" customWidth="1"/>
    <col min="6" max="6" width="8.875" style="0" customWidth="1"/>
    <col min="7" max="7" width="9.00390625" style="0" customWidth="1"/>
    <col min="8" max="8" width="15.75390625" style="0" customWidth="1"/>
    <col min="9" max="9" width="12.50390625" style="0" customWidth="1"/>
    <col min="10" max="10" width="14.125" style="0" customWidth="1"/>
    <col min="11" max="11" width="11.875" style="0" customWidth="1"/>
    <col min="12" max="12" width="11.50390625" style="0" customWidth="1"/>
    <col min="13" max="13" width="18.50390625" style="0" customWidth="1"/>
    <col min="14" max="14" width="10.25390625" style="0" customWidth="1"/>
    <col min="15" max="15" width="8.875" style="0" customWidth="1"/>
  </cols>
  <sheetData>
    <row r="1" spans="1:15" ht="24.75" customHeight="1">
      <c r="A1" s="44" t="s">
        <v>113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55"/>
      <c r="N1" s="55"/>
      <c r="O1" s="55"/>
    </row>
    <row r="2" spans="1:15" ht="24.75" customHeight="1">
      <c r="A2" s="45" t="s">
        <v>28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56"/>
      <c r="N2" s="56"/>
      <c r="O2" s="56"/>
    </row>
    <row r="3" spans="1:15" s="2" customFormat="1" ht="24.75" customHeight="1">
      <c r="A3" s="47" t="s">
        <v>2</v>
      </c>
      <c r="B3" s="48" t="s">
        <v>3</v>
      </c>
      <c r="C3" s="48" t="s">
        <v>49</v>
      </c>
      <c r="D3" s="49" t="s">
        <v>5</v>
      </c>
      <c r="E3" s="48" t="s">
        <v>6</v>
      </c>
      <c r="F3" s="48" t="s">
        <v>7</v>
      </c>
      <c r="G3" s="48" t="s">
        <v>114</v>
      </c>
      <c r="H3" s="48" t="s">
        <v>8</v>
      </c>
      <c r="I3" s="48" t="s">
        <v>9</v>
      </c>
      <c r="J3" s="48" t="s">
        <v>10</v>
      </c>
      <c r="K3" s="48" t="s">
        <v>11</v>
      </c>
      <c r="L3" s="48" t="s">
        <v>12</v>
      </c>
      <c r="M3" s="48" t="s">
        <v>13</v>
      </c>
      <c r="N3" s="49" t="s">
        <v>14</v>
      </c>
      <c r="O3" s="57" t="s">
        <v>15</v>
      </c>
    </row>
    <row r="4" spans="1:15" s="4" customFormat="1" ht="24.75" customHeight="1">
      <c r="A4" s="50">
        <v>1</v>
      </c>
      <c r="B4" s="51" t="s">
        <v>115</v>
      </c>
      <c r="C4" s="52" t="s">
        <v>116</v>
      </c>
      <c r="D4" s="52" t="s">
        <v>117</v>
      </c>
      <c r="E4" s="53">
        <v>5</v>
      </c>
      <c r="F4" s="52" t="s">
        <v>118</v>
      </c>
      <c r="G4" s="52" t="s">
        <v>119</v>
      </c>
      <c r="H4" s="54" t="s">
        <v>120</v>
      </c>
      <c r="I4" s="53">
        <v>990</v>
      </c>
      <c r="J4" s="52">
        <v>4950</v>
      </c>
      <c r="K4" s="53" t="s">
        <v>19</v>
      </c>
      <c r="L4" s="52" t="s">
        <v>34</v>
      </c>
      <c r="M4" s="58" t="s">
        <v>121</v>
      </c>
      <c r="N4" s="52">
        <v>5</v>
      </c>
      <c r="O4" s="59">
        <v>0</v>
      </c>
    </row>
    <row r="5" spans="1:15" s="3" customFormat="1" ht="24.75" customHeight="1">
      <c r="A5" s="17"/>
      <c r="B5" s="18"/>
      <c r="C5" s="18" t="s">
        <v>27</v>
      </c>
      <c r="D5" s="18"/>
      <c r="E5" s="18">
        <v>5</v>
      </c>
      <c r="F5" s="18"/>
      <c r="G5" s="18"/>
      <c r="H5" s="18"/>
      <c r="I5" s="18"/>
      <c r="J5" s="18">
        <v>4950</v>
      </c>
      <c r="K5" s="18"/>
      <c r="L5" s="18"/>
      <c r="M5" s="18"/>
      <c r="N5" s="18">
        <v>5</v>
      </c>
      <c r="O5" s="27">
        <v>0</v>
      </c>
    </row>
  </sheetData>
  <sheetProtection/>
  <mergeCells count="2">
    <mergeCell ref="A1:O1"/>
    <mergeCell ref="A2:B2"/>
  </mergeCells>
  <printOptions/>
  <pageMargins left="0.7" right="0.7" top="0.75" bottom="0.75" header="0.3" footer="0.3"/>
  <pageSetup horizontalDpi="180" verticalDpi="180" orientation="portrait" paperSize="13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F19">
      <selection activeCell="K34" sqref="K34"/>
    </sheetView>
  </sheetViews>
  <sheetFormatPr defaultColWidth="9.00390625" defaultRowHeight="24.75" customHeight="1"/>
  <cols>
    <col min="1" max="1" width="7.375" style="0" customWidth="1"/>
    <col min="2" max="2" width="13.00390625" style="0" customWidth="1"/>
    <col min="3" max="3" width="21.00390625" style="0" customWidth="1"/>
    <col min="4" max="4" width="20.25390625" style="30" customWidth="1"/>
    <col min="6" max="6" width="7.50390625" style="0" customWidth="1"/>
    <col min="8" max="8" width="9.875" style="0" customWidth="1"/>
    <col min="9" max="9" width="11.00390625" style="0" customWidth="1"/>
    <col min="10" max="10" width="34.375" style="0" customWidth="1"/>
    <col min="11" max="11" width="9.25390625" style="0" customWidth="1"/>
    <col min="12" max="12" width="61.75390625" style="0" customWidth="1"/>
    <col min="15" max="15" width="16.75390625" style="0" customWidth="1"/>
  </cols>
  <sheetData>
    <row r="1" spans="1:14" ht="24.75" customHeight="1">
      <c r="A1" s="5" t="s">
        <v>122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4.75" customHeight="1">
      <c r="A2" s="31" t="s">
        <v>123</v>
      </c>
      <c r="B2" s="32"/>
      <c r="C2" s="33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24.75" customHeight="1">
      <c r="A3" s="8" t="s">
        <v>2</v>
      </c>
      <c r="B3" s="9" t="s">
        <v>3</v>
      </c>
      <c r="C3" s="9" t="s">
        <v>49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20" t="s">
        <v>14</v>
      </c>
      <c r="N3" s="21" t="s">
        <v>15</v>
      </c>
    </row>
    <row r="4" spans="1:15" s="2" customFormat="1" ht="24.75" customHeight="1">
      <c r="A4" s="11">
        <v>1</v>
      </c>
      <c r="B4" s="12" t="s">
        <v>74</v>
      </c>
      <c r="C4" s="12" t="s">
        <v>43</v>
      </c>
      <c r="D4" s="13" t="s">
        <v>124</v>
      </c>
      <c r="E4" s="12">
        <v>2980</v>
      </c>
      <c r="F4" s="12" t="s">
        <v>61</v>
      </c>
      <c r="G4" s="12"/>
      <c r="H4" s="12">
        <v>18.5</v>
      </c>
      <c r="I4" s="12">
        <v>55130</v>
      </c>
      <c r="J4" s="12" t="s">
        <v>125</v>
      </c>
      <c r="K4" s="12" t="s">
        <v>54</v>
      </c>
      <c r="L4" s="22" t="s">
        <v>126</v>
      </c>
      <c r="M4" s="12">
        <v>2980</v>
      </c>
      <c r="N4" s="23">
        <v>0</v>
      </c>
      <c r="O4" s="4"/>
    </row>
    <row r="5" spans="1:15" s="2" customFormat="1" ht="24.75" customHeight="1">
      <c r="A5" s="11">
        <v>2</v>
      </c>
      <c r="B5" s="12" t="s">
        <v>98</v>
      </c>
      <c r="C5" s="12" t="s">
        <v>51</v>
      </c>
      <c r="D5" s="13" t="s">
        <v>124</v>
      </c>
      <c r="E5" s="12">
        <v>299</v>
      </c>
      <c r="F5" s="12" t="s">
        <v>61</v>
      </c>
      <c r="G5" s="12"/>
      <c r="H5" s="12">
        <v>18.5</v>
      </c>
      <c r="I5" s="12">
        <v>5531.5</v>
      </c>
      <c r="J5" s="12" t="s">
        <v>125</v>
      </c>
      <c r="K5" s="12" t="s">
        <v>54</v>
      </c>
      <c r="L5" s="38" t="s">
        <v>127</v>
      </c>
      <c r="M5" s="12">
        <v>299</v>
      </c>
      <c r="N5" s="23">
        <v>0</v>
      </c>
      <c r="O5" s="4"/>
    </row>
    <row r="6" spans="1:15" s="2" customFormat="1" ht="24.75" customHeight="1">
      <c r="A6" s="11">
        <v>3</v>
      </c>
      <c r="B6" s="12" t="s">
        <v>128</v>
      </c>
      <c r="C6" s="12" t="s">
        <v>43</v>
      </c>
      <c r="D6" s="13" t="s">
        <v>129</v>
      </c>
      <c r="E6" s="12">
        <v>300</v>
      </c>
      <c r="F6" s="12" t="s">
        <v>61</v>
      </c>
      <c r="G6" s="12"/>
      <c r="H6" s="12">
        <v>26</v>
      </c>
      <c r="I6" s="12">
        <v>7800</v>
      </c>
      <c r="J6" s="12" t="s">
        <v>125</v>
      </c>
      <c r="K6" s="12" t="s">
        <v>54</v>
      </c>
      <c r="L6" s="38" t="s">
        <v>130</v>
      </c>
      <c r="M6" s="12">
        <v>300</v>
      </c>
      <c r="N6" s="23">
        <v>0</v>
      </c>
      <c r="O6" s="4"/>
    </row>
    <row r="7" spans="1:15" s="2" customFormat="1" ht="24.75" customHeight="1">
      <c r="A7" s="11">
        <v>4</v>
      </c>
      <c r="B7" s="12" t="s">
        <v>131</v>
      </c>
      <c r="C7" s="12" t="s">
        <v>43</v>
      </c>
      <c r="D7" s="13" t="s">
        <v>132</v>
      </c>
      <c r="E7" s="12">
        <v>500</v>
      </c>
      <c r="F7" s="12" t="s">
        <v>61</v>
      </c>
      <c r="G7" s="12"/>
      <c r="H7" s="12">
        <v>1.5</v>
      </c>
      <c r="I7" s="12">
        <v>750</v>
      </c>
      <c r="J7" s="12" t="s">
        <v>125</v>
      </c>
      <c r="K7" s="12" t="s">
        <v>54</v>
      </c>
      <c r="L7" s="38" t="s">
        <v>133</v>
      </c>
      <c r="M7" s="12">
        <v>500</v>
      </c>
      <c r="N7" s="23">
        <v>0</v>
      </c>
      <c r="O7" s="4"/>
    </row>
    <row r="8" spans="1:15" s="2" customFormat="1" ht="24.75" customHeight="1">
      <c r="A8" s="11">
        <v>5</v>
      </c>
      <c r="B8" s="12" t="s">
        <v>134</v>
      </c>
      <c r="C8" s="12" t="s">
        <v>51</v>
      </c>
      <c r="D8" s="13" t="s">
        <v>132</v>
      </c>
      <c r="E8" s="12">
        <v>1990</v>
      </c>
      <c r="F8" s="12" t="s">
        <v>61</v>
      </c>
      <c r="G8" s="12"/>
      <c r="H8" s="12">
        <v>1.5</v>
      </c>
      <c r="I8" s="12">
        <v>2985</v>
      </c>
      <c r="J8" s="12" t="s">
        <v>125</v>
      </c>
      <c r="K8" s="12" t="s">
        <v>54</v>
      </c>
      <c r="L8" s="38" t="s">
        <v>135</v>
      </c>
      <c r="M8" s="12">
        <v>1990</v>
      </c>
      <c r="N8" s="23">
        <v>0</v>
      </c>
      <c r="O8" s="4"/>
    </row>
    <row r="9" spans="1:15" s="2" customFormat="1" ht="24.75" customHeight="1">
      <c r="A9" s="11">
        <v>6</v>
      </c>
      <c r="B9" s="12" t="s">
        <v>136</v>
      </c>
      <c r="C9" s="12" t="s">
        <v>137</v>
      </c>
      <c r="D9" s="13" t="s">
        <v>132</v>
      </c>
      <c r="E9" s="12">
        <v>100</v>
      </c>
      <c r="F9" s="12" t="s">
        <v>61</v>
      </c>
      <c r="G9" s="12"/>
      <c r="H9" s="12">
        <v>1.5</v>
      </c>
      <c r="I9" s="12">
        <v>150</v>
      </c>
      <c r="J9" s="12" t="s">
        <v>125</v>
      </c>
      <c r="K9" s="12" t="s">
        <v>54</v>
      </c>
      <c r="L9" s="22" t="s">
        <v>138</v>
      </c>
      <c r="M9" s="12">
        <v>100</v>
      </c>
      <c r="N9" s="23">
        <v>0</v>
      </c>
      <c r="O9" s="4"/>
    </row>
    <row r="10" spans="1:15" s="2" customFormat="1" ht="24.75" customHeight="1">
      <c r="A10" s="11">
        <v>7</v>
      </c>
      <c r="B10" s="12" t="s">
        <v>139</v>
      </c>
      <c r="C10" s="12" t="s">
        <v>51</v>
      </c>
      <c r="D10" s="13" t="s">
        <v>132</v>
      </c>
      <c r="E10" s="12">
        <v>1000</v>
      </c>
      <c r="F10" s="12" t="s">
        <v>61</v>
      </c>
      <c r="G10" s="12"/>
      <c r="H10" s="12">
        <v>1.5</v>
      </c>
      <c r="I10" s="12">
        <v>1500</v>
      </c>
      <c r="J10" s="12" t="s">
        <v>125</v>
      </c>
      <c r="K10" s="12" t="s">
        <v>54</v>
      </c>
      <c r="L10" s="22" t="s">
        <v>140</v>
      </c>
      <c r="M10" s="12">
        <v>1000</v>
      </c>
      <c r="N10" s="23">
        <v>0</v>
      </c>
      <c r="O10" s="4"/>
    </row>
    <row r="11" spans="1:15" s="2" customFormat="1" ht="24.75" customHeight="1">
      <c r="A11" s="11">
        <v>8</v>
      </c>
      <c r="B11" s="12" t="s">
        <v>136</v>
      </c>
      <c r="C11" s="12" t="s">
        <v>137</v>
      </c>
      <c r="D11" s="13" t="s">
        <v>141</v>
      </c>
      <c r="E11" s="12">
        <v>100</v>
      </c>
      <c r="F11" s="12" t="s">
        <v>61</v>
      </c>
      <c r="G11" s="12"/>
      <c r="H11" s="12">
        <v>3</v>
      </c>
      <c r="I11" s="12">
        <v>300</v>
      </c>
      <c r="J11" s="12" t="s">
        <v>125</v>
      </c>
      <c r="K11" s="12" t="s">
        <v>54</v>
      </c>
      <c r="L11" s="22" t="s">
        <v>142</v>
      </c>
      <c r="M11" s="12">
        <v>100</v>
      </c>
      <c r="N11" s="23">
        <v>0</v>
      </c>
      <c r="O11" s="4"/>
    </row>
    <row r="12" spans="1:15" s="2" customFormat="1" ht="24.75" customHeight="1">
      <c r="A12" s="11">
        <v>9</v>
      </c>
      <c r="B12" s="12" t="s">
        <v>143</v>
      </c>
      <c r="C12" s="12" t="s">
        <v>144</v>
      </c>
      <c r="D12" s="13" t="s">
        <v>145</v>
      </c>
      <c r="E12" s="12">
        <v>15</v>
      </c>
      <c r="F12" s="12" t="s">
        <v>57</v>
      </c>
      <c r="G12" s="12"/>
      <c r="H12" s="12">
        <v>38</v>
      </c>
      <c r="I12" s="12">
        <v>570</v>
      </c>
      <c r="J12" s="12" t="s">
        <v>33</v>
      </c>
      <c r="K12" s="12" t="s">
        <v>54</v>
      </c>
      <c r="L12" s="22" t="s">
        <v>146</v>
      </c>
      <c r="M12" s="12">
        <v>15</v>
      </c>
      <c r="N12" s="23">
        <v>0</v>
      </c>
      <c r="O12" s="4"/>
    </row>
    <row r="13" spans="1:15" s="2" customFormat="1" ht="24.75" customHeight="1">
      <c r="A13" s="11">
        <v>10</v>
      </c>
      <c r="B13" s="12" t="s">
        <v>143</v>
      </c>
      <c r="C13" s="12" t="s">
        <v>144</v>
      </c>
      <c r="D13" s="13" t="s">
        <v>147</v>
      </c>
      <c r="E13" s="12">
        <v>297</v>
      </c>
      <c r="F13" s="12" t="s">
        <v>91</v>
      </c>
      <c r="G13" s="12"/>
      <c r="H13" s="12">
        <v>2.4</v>
      </c>
      <c r="I13" s="12">
        <v>712.8</v>
      </c>
      <c r="J13" s="12" t="s">
        <v>125</v>
      </c>
      <c r="K13" s="12" t="s">
        <v>54</v>
      </c>
      <c r="L13" s="38" t="s">
        <v>148</v>
      </c>
      <c r="M13" s="12">
        <v>297</v>
      </c>
      <c r="N13" s="23">
        <v>0</v>
      </c>
      <c r="O13" s="4"/>
    </row>
    <row r="14" spans="1:15" s="2" customFormat="1" ht="24.75" customHeight="1">
      <c r="A14" s="11">
        <v>11</v>
      </c>
      <c r="B14" s="12" t="s">
        <v>103</v>
      </c>
      <c r="C14" s="12" t="s">
        <v>144</v>
      </c>
      <c r="D14" s="13" t="s">
        <v>149</v>
      </c>
      <c r="E14" s="12">
        <v>100</v>
      </c>
      <c r="F14" s="12" t="s">
        <v>81</v>
      </c>
      <c r="G14" s="12"/>
      <c r="H14" s="12">
        <v>66</v>
      </c>
      <c r="I14" s="12">
        <v>6600</v>
      </c>
      <c r="J14" s="12" t="s">
        <v>125</v>
      </c>
      <c r="K14" s="12" t="s">
        <v>54</v>
      </c>
      <c r="L14" s="22" t="s">
        <v>150</v>
      </c>
      <c r="M14" s="12">
        <v>100</v>
      </c>
      <c r="N14" s="23">
        <v>0</v>
      </c>
      <c r="O14" s="4"/>
    </row>
    <row r="15" spans="1:15" s="28" customFormat="1" ht="24.75" customHeight="1">
      <c r="A15" s="11">
        <v>12</v>
      </c>
      <c r="B15" s="13" t="s">
        <v>151</v>
      </c>
      <c r="C15" s="13" t="s">
        <v>152</v>
      </c>
      <c r="D15" s="13" t="s">
        <v>99</v>
      </c>
      <c r="E15" s="13">
        <v>699</v>
      </c>
      <c r="F15" s="13" t="s">
        <v>61</v>
      </c>
      <c r="G15" s="13"/>
      <c r="H15" s="13">
        <v>1.5</v>
      </c>
      <c r="I15" s="13">
        <v>1048.5</v>
      </c>
      <c r="J15" s="39" t="s">
        <v>62</v>
      </c>
      <c r="K15" s="13" t="s">
        <v>54</v>
      </c>
      <c r="L15" s="13" t="s">
        <v>153</v>
      </c>
      <c r="M15" s="13">
        <v>699</v>
      </c>
      <c r="N15" s="40">
        <v>0</v>
      </c>
      <c r="O15" s="4"/>
    </row>
    <row r="16" spans="1:15" s="2" customFormat="1" ht="24.75" customHeight="1">
      <c r="A16" s="11">
        <v>13</v>
      </c>
      <c r="B16" s="14" t="s">
        <v>154</v>
      </c>
      <c r="C16" s="14" t="s">
        <v>155</v>
      </c>
      <c r="D16" s="13" t="s">
        <v>124</v>
      </c>
      <c r="E16" s="14">
        <v>300</v>
      </c>
      <c r="F16" s="14" t="s">
        <v>61</v>
      </c>
      <c r="G16" s="15"/>
      <c r="H16" s="14">
        <v>18.5</v>
      </c>
      <c r="I16" s="15">
        <v>5550</v>
      </c>
      <c r="J16" s="12" t="s">
        <v>125</v>
      </c>
      <c r="K16" s="12" t="s">
        <v>54</v>
      </c>
      <c r="L16" s="41" t="s">
        <v>156</v>
      </c>
      <c r="M16" s="14">
        <v>300</v>
      </c>
      <c r="N16" s="25">
        <v>0</v>
      </c>
      <c r="O16" s="4"/>
    </row>
    <row r="17" spans="1:15" s="2" customFormat="1" ht="24.75" customHeight="1">
      <c r="A17" s="11">
        <v>14</v>
      </c>
      <c r="B17" s="14" t="s">
        <v>86</v>
      </c>
      <c r="C17" s="14" t="s">
        <v>155</v>
      </c>
      <c r="D17" s="13" t="s">
        <v>157</v>
      </c>
      <c r="E17" s="14">
        <v>50</v>
      </c>
      <c r="F17" s="14" t="s">
        <v>81</v>
      </c>
      <c r="G17" s="15"/>
      <c r="H17" s="14">
        <v>85</v>
      </c>
      <c r="I17" s="15">
        <v>4250</v>
      </c>
      <c r="J17" s="14" t="s">
        <v>158</v>
      </c>
      <c r="K17" s="12" t="s">
        <v>54</v>
      </c>
      <c r="L17" s="41" t="s">
        <v>159</v>
      </c>
      <c r="M17" s="15">
        <v>50</v>
      </c>
      <c r="N17" s="26">
        <v>0</v>
      </c>
      <c r="O17" s="4"/>
    </row>
    <row r="18" spans="1:15" s="2" customFormat="1" ht="30" customHeight="1">
      <c r="A18" s="11">
        <v>15</v>
      </c>
      <c r="B18" s="14" t="s">
        <v>86</v>
      </c>
      <c r="C18" s="14" t="s">
        <v>155</v>
      </c>
      <c r="D18" s="13" t="s">
        <v>160</v>
      </c>
      <c r="E18" s="14">
        <v>80</v>
      </c>
      <c r="F18" s="14" t="s">
        <v>61</v>
      </c>
      <c r="G18" s="15"/>
      <c r="H18" s="14">
        <v>58</v>
      </c>
      <c r="I18" s="15">
        <v>4640</v>
      </c>
      <c r="J18" s="12" t="s">
        <v>125</v>
      </c>
      <c r="K18" s="12" t="s">
        <v>54</v>
      </c>
      <c r="L18" s="41" t="s">
        <v>161</v>
      </c>
      <c r="M18" s="14">
        <v>80</v>
      </c>
      <c r="N18" s="25">
        <v>0</v>
      </c>
      <c r="O18" s="4"/>
    </row>
    <row r="19" spans="1:15" s="2" customFormat="1" ht="24.75" customHeight="1">
      <c r="A19" s="11">
        <v>16</v>
      </c>
      <c r="B19" s="14" t="s">
        <v>162</v>
      </c>
      <c r="C19" s="14" t="s">
        <v>163</v>
      </c>
      <c r="D19" s="13" t="s">
        <v>164</v>
      </c>
      <c r="E19" s="14">
        <v>30</v>
      </c>
      <c r="F19" s="14" t="s">
        <v>165</v>
      </c>
      <c r="G19" s="15"/>
      <c r="H19" s="14">
        <v>80</v>
      </c>
      <c r="I19" s="15">
        <v>2400</v>
      </c>
      <c r="J19" s="14" t="s">
        <v>19</v>
      </c>
      <c r="K19" s="12" t="s">
        <v>54</v>
      </c>
      <c r="L19" s="41" t="s">
        <v>166</v>
      </c>
      <c r="M19" s="14">
        <v>30</v>
      </c>
      <c r="N19" s="25">
        <v>0</v>
      </c>
      <c r="O19" s="4"/>
    </row>
    <row r="20" spans="1:15" s="2" customFormat="1" ht="24.75" customHeight="1">
      <c r="A20" s="11">
        <v>17</v>
      </c>
      <c r="B20" s="14" t="s">
        <v>134</v>
      </c>
      <c r="C20" s="14" t="s">
        <v>167</v>
      </c>
      <c r="D20" s="13" t="s">
        <v>168</v>
      </c>
      <c r="E20" s="14">
        <v>24</v>
      </c>
      <c r="F20" s="14" t="s">
        <v>57</v>
      </c>
      <c r="G20" s="15" t="s">
        <v>169</v>
      </c>
      <c r="H20" s="14">
        <v>5</v>
      </c>
      <c r="I20" s="24">
        <v>120</v>
      </c>
      <c r="J20" s="14" t="s">
        <v>170</v>
      </c>
      <c r="K20" s="12" t="s">
        <v>54</v>
      </c>
      <c r="L20" s="41" t="s">
        <v>171</v>
      </c>
      <c r="M20" s="14">
        <v>24</v>
      </c>
      <c r="N20" s="25">
        <v>0</v>
      </c>
      <c r="O20" s="4"/>
    </row>
    <row r="21" spans="1:15" s="2" customFormat="1" ht="24.75" customHeight="1">
      <c r="A21" s="11">
        <v>18</v>
      </c>
      <c r="B21" s="14" t="s">
        <v>172</v>
      </c>
      <c r="C21" s="14" t="s">
        <v>173</v>
      </c>
      <c r="D21" s="13" t="s">
        <v>56</v>
      </c>
      <c r="E21" s="14">
        <v>150</v>
      </c>
      <c r="F21" s="14" t="s">
        <v>57</v>
      </c>
      <c r="G21" s="15" t="s">
        <v>169</v>
      </c>
      <c r="H21" s="14">
        <v>1.5</v>
      </c>
      <c r="I21" s="24">
        <v>225</v>
      </c>
      <c r="J21" s="14" t="s">
        <v>174</v>
      </c>
      <c r="K21" s="12" t="s">
        <v>54</v>
      </c>
      <c r="L21" s="41" t="s">
        <v>175</v>
      </c>
      <c r="M21" s="14">
        <v>150</v>
      </c>
      <c r="N21" s="25">
        <v>0</v>
      </c>
      <c r="O21" s="4"/>
    </row>
    <row r="22" spans="1:15" s="2" customFormat="1" ht="24.75" customHeight="1">
      <c r="A22" s="11">
        <v>19</v>
      </c>
      <c r="B22" s="14" t="s">
        <v>172</v>
      </c>
      <c r="C22" s="14" t="s">
        <v>173</v>
      </c>
      <c r="D22" s="13" t="s">
        <v>132</v>
      </c>
      <c r="E22" s="14">
        <v>100</v>
      </c>
      <c r="F22" s="14" t="s">
        <v>61</v>
      </c>
      <c r="G22" s="15"/>
      <c r="H22" s="14">
        <v>1.5</v>
      </c>
      <c r="I22" s="24">
        <v>150</v>
      </c>
      <c r="J22" s="14" t="s">
        <v>176</v>
      </c>
      <c r="K22" s="12" t="s">
        <v>54</v>
      </c>
      <c r="L22" s="22" t="s">
        <v>138</v>
      </c>
      <c r="M22" s="14">
        <v>100</v>
      </c>
      <c r="N22" s="25">
        <v>0</v>
      </c>
      <c r="O22" s="4"/>
    </row>
    <row r="23" spans="1:15" s="2" customFormat="1" ht="24.75" customHeight="1">
      <c r="A23" s="11">
        <v>20</v>
      </c>
      <c r="B23" s="14" t="s">
        <v>172</v>
      </c>
      <c r="C23" s="14" t="s">
        <v>173</v>
      </c>
      <c r="D23" s="13" t="s">
        <v>168</v>
      </c>
      <c r="E23" s="14">
        <v>150</v>
      </c>
      <c r="F23" s="14" t="s">
        <v>57</v>
      </c>
      <c r="G23" s="15" t="s">
        <v>169</v>
      </c>
      <c r="H23" s="14">
        <v>5</v>
      </c>
      <c r="I23" s="24">
        <v>750</v>
      </c>
      <c r="J23" s="14" t="s">
        <v>170</v>
      </c>
      <c r="K23" s="12" t="s">
        <v>54</v>
      </c>
      <c r="L23" s="41" t="s">
        <v>177</v>
      </c>
      <c r="M23" s="14">
        <v>150</v>
      </c>
      <c r="N23" s="25">
        <v>0</v>
      </c>
      <c r="O23" s="4"/>
    </row>
    <row r="24" spans="1:15" s="2" customFormat="1" ht="24.75" customHeight="1">
      <c r="A24" s="11">
        <v>21</v>
      </c>
      <c r="B24" s="14" t="s">
        <v>172</v>
      </c>
      <c r="C24" s="14" t="s">
        <v>173</v>
      </c>
      <c r="D24" s="13" t="s">
        <v>102</v>
      </c>
      <c r="E24" s="14">
        <v>2</v>
      </c>
      <c r="F24" s="14" t="s">
        <v>81</v>
      </c>
      <c r="G24" s="15"/>
      <c r="H24" s="14">
        <v>85</v>
      </c>
      <c r="I24" s="24">
        <v>170</v>
      </c>
      <c r="J24" s="14" t="s">
        <v>158</v>
      </c>
      <c r="K24" s="12" t="s">
        <v>54</v>
      </c>
      <c r="L24" s="22" t="s">
        <v>178</v>
      </c>
      <c r="M24" s="14">
        <v>2</v>
      </c>
      <c r="N24" s="25">
        <v>0</v>
      </c>
      <c r="O24" s="4"/>
    </row>
    <row r="25" spans="1:15" s="2" customFormat="1" ht="24.75" customHeight="1">
      <c r="A25" s="11">
        <v>22</v>
      </c>
      <c r="B25" s="14" t="s">
        <v>179</v>
      </c>
      <c r="C25" s="14" t="s">
        <v>180</v>
      </c>
      <c r="D25" s="13" t="s">
        <v>181</v>
      </c>
      <c r="E25" s="14">
        <v>20</v>
      </c>
      <c r="F25" s="14" t="s">
        <v>81</v>
      </c>
      <c r="G25" s="15"/>
      <c r="H25" s="14">
        <v>85</v>
      </c>
      <c r="I25" s="24">
        <v>1700</v>
      </c>
      <c r="J25" s="14" t="s">
        <v>158</v>
      </c>
      <c r="K25" s="12" t="s">
        <v>54</v>
      </c>
      <c r="L25" s="41" t="s">
        <v>182</v>
      </c>
      <c r="M25" s="14">
        <v>20</v>
      </c>
      <c r="N25" s="25">
        <v>0</v>
      </c>
      <c r="O25" s="4"/>
    </row>
    <row r="26" spans="1:15" s="28" customFormat="1" ht="24.75" customHeight="1">
      <c r="A26" s="34">
        <v>23</v>
      </c>
      <c r="B26" s="13" t="s">
        <v>183</v>
      </c>
      <c r="C26" s="13" t="s">
        <v>180</v>
      </c>
      <c r="D26" s="13" t="s">
        <v>181</v>
      </c>
      <c r="E26" s="13">
        <v>40</v>
      </c>
      <c r="F26" s="13" t="s">
        <v>81</v>
      </c>
      <c r="G26" s="35"/>
      <c r="H26" s="13">
        <v>85</v>
      </c>
      <c r="I26" s="35">
        <v>3400</v>
      </c>
      <c r="J26" s="13" t="s">
        <v>158</v>
      </c>
      <c r="K26" s="13" t="s">
        <v>54</v>
      </c>
      <c r="L26" s="42" t="s">
        <v>184</v>
      </c>
      <c r="M26" s="13">
        <v>40</v>
      </c>
      <c r="N26" s="40">
        <v>0</v>
      </c>
      <c r="O26" s="4"/>
    </row>
    <row r="27" spans="1:15" s="2" customFormat="1" ht="24.75" customHeight="1">
      <c r="A27" s="11">
        <v>24</v>
      </c>
      <c r="B27" s="14" t="s">
        <v>162</v>
      </c>
      <c r="C27" s="14" t="s">
        <v>185</v>
      </c>
      <c r="D27" s="13" t="s">
        <v>186</v>
      </c>
      <c r="E27" s="14">
        <v>1000</v>
      </c>
      <c r="F27" s="14" t="s">
        <v>57</v>
      </c>
      <c r="G27" s="14" t="s">
        <v>169</v>
      </c>
      <c r="H27" s="14">
        <v>38</v>
      </c>
      <c r="I27" s="24">
        <v>38000</v>
      </c>
      <c r="J27" s="41" t="s">
        <v>19</v>
      </c>
      <c r="K27" s="12" t="s">
        <v>54</v>
      </c>
      <c r="L27" s="43" t="s">
        <v>187</v>
      </c>
      <c r="M27" s="14">
        <v>1000</v>
      </c>
      <c r="N27" s="25">
        <v>0</v>
      </c>
      <c r="O27" s="4"/>
    </row>
    <row r="28" spans="1:15" s="2" customFormat="1" ht="24.75" customHeight="1">
      <c r="A28" s="11">
        <v>25</v>
      </c>
      <c r="B28" s="14" t="s">
        <v>188</v>
      </c>
      <c r="C28" s="14" t="s">
        <v>189</v>
      </c>
      <c r="D28" s="13" t="s">
        <v>102</v>
      </c>
      <c r="E28" s="14">
        <v>10</v>
      </c>
      <c r="F28" s="14" t="s">
        <v>81</v>
      </c>
      <c r="G28" s="15"/>
      <c r="H28" s="14">
        <v>85</v>
      </c>
      <c r="I28" s="24">
        <v>850</v>
      </c>
      <c r="J28" s="14" t="s">
        <v>158</v>
      </c>
      <c r="K28" s="12" t="s">
        <v>54</v>
      </c>
      <c r="L28" s="41" t="s">
        <v>190</v>
      </c>
      <c r="M28" s="14">
        <v>10</v>
      </c>
      <c r="N28" s="25">
        <v>0</v>
      </c>
      <c r="O28" s="4"/>
    </row>
    <row r="29" spans="1:15" s="2" customFormat="1" ht="24.75" customHeight="1">
      <c r="A29" s="11">
        <v>26</v>
      </c>
      <c r="B29" s="14" t="s">
        <v>191</v>
      </c>
      <c r="C29" s="14" t="s">
        <v>192</v>
      </c>
      <c r="D29" s="13" t="s">
        <v>132</v>
      </c>
      <c r="E29" s="14">
        <v>100</v>
      </c>
      <c r="F29" s="14" t="s">
        <v>61</v>
      </c>
      <c r="G29" s="15"/>
      <c r="H29" s="14">
        <v>1.5</v>
      </c>
      <c r="I29" s="24">
        <v>150</v>
      </c>
      <c r="J29" s="12" t="s">
        <v>125</v>
      </c>
      <c r="K29" s="12" t="s">
        <v>54</v>
      </c>
      <c r="L29" s="22" t="s">
        <v>138</v>
      </c>
      <c r="M29" s="14">
        <v>100</v>
      </c>
      <c r="N29" s="25">
        <v>0</v>
      </c>
      <c r="O29" s="4"/>
    </row>
    <row r="30" spans="1:15" s="3" customFormat="1" ht="24.75" customHeight="1">
      <c r="A30" s="17"/>
      <c r="B30" s="18"/>
      <c r="C30" s="18"/>
      <c r="D30" s="36" t="s">
        <v>27</v>
      </c>
      <c r="E30" s="18">
        <f>SUM(E4:E29)</f>
        <v>10436</v>
      </c>
      <c r="F30" s="18"/>
      <c r="G30" s="18"/>
      <c r="H30" s="18"/>
      <c r="I30" s="18">
        <f>SUM(I4:I29)</f>
        <v>145432.8</v>
      </c>
      <c r="J30" s="18"/>
      <c r="K30" s="18"/>
      <c r="L30" s="18"/>
      <c r="M30" s="18">
        <f>SUM(M4:M29)</f>
        <v>10436</v>
      </c>
      <c r="N30" s="18">
        <f>SUM(N4:N29)</f>
        <v>0</v>
      </c>
      <c r="O30" s="4"/>
    </row>
    <row r="37" s="29" customFormat="1" ht="24.75" customHeight="1">
      <c r="D37" s="37"/>
    </row>
    <row r="38" s="29" customFormat="1" ht="24.75" customHeight="1">
      <c r="D38" s="37"/>
    </row>
    <row r="39" s="29" customFormat="1" ht="24.75" customHeight="1">
      <c r="D39" s="37"/>
    </row>
    <row r="40" s="29" customFormat="1" ht="24.75" customHeight="1">
      <c r="D40" s="37"/>
    </row>
    <row r="41" s="29" customFormat="1" ht="24.75" customHeight="1">
      <c r="D41" s="37"/>
    </row>
    <row r="42" s="29" customFormat="1" ht="24.75" customHeight="1">
      <c r="D42" s="37"/>
    </row>
    <row r="43" s="29" customFormat="1" ht="24.75" customHeight="1">
      <c r="D43" s="37"/>
    </row>
    <row r="44" s="29" customFormat="1" ht="24.75" customHeight="1">
      <c r="D44" s="37"/>
    </row>
    <row r="45" s="29" customFormat="1" ht="24.75" customHeight="1">
      <c r="D45" s="37"/>
    </row>
    <row r="46" s="29" customFormat="1" ht="24.75" customHeight="1">
      <c r="D46" s="37"/>
    </row>
    <row r="47" s="29" customFormat="1" ht="24.75" customHeight="1">
      <c r="D47" s="37"/>
    </row>
    <row r="48" s="29" customFormat="1" ht="24.75" customHeight="1">
      <c r="D48" s="37"/>
    </row>
    <row r="49" s="29" customFormat="1" ht="24.75" customHeight="1">
      <c r="D49" s="37"/>
    </row>
    <row r="50" s="29" customFormat="1" ht="24.75" customHeight="1">
      <c r="D50" s="37"/>
    </row>
    <row r="51" s="29" customFormat="1" ht="24.75" customHeight="1">
      <c r="D51" s="37"/>
    </row>
    <row r="52" s="29" customFormat="1" ht="24.75" customHeight="1">
      <c r="D52" s="37"/>
    </row>
    <row r="53" s="29" customFormat="1" ht="24.75" customHeight="1">
      <c r="D53" s="37"/>
    </row>
    <row r="54" s="29" customFormat="1" ht="24.75" customHeight="1">
      <c r="D54" s="37"/>
    </row>
    <row r="55" s="29" customFormat="1" ht="24.75" customHeight="1">
      <c r="D55" s="37"/>
    </row>
    <row r="56" s="29" customFormat="1" ht="24.75" customHeight="1">
      <c r="D56" s="37"/>
    </row>
    <row r="57" s="29" customFormat="1" ht="24.75" customHeight="1">
      <c r="D57" s="37"/>
    </row>
    <row r="58" s="29" customFormat="1" ht="24.75" customHeight="1">
      <c r="D58" s="37"/>
    </row>
    <row r="59" s="29" customFormat="1" ht="24.75" customHeight="1">
      <c r="D59" s="37"/>
    </row>
    <row r="60" s="29" customFormat="1" ht="24.75" customHeight="1">
      <c r="D60" s="37"/>
    </row>
    <row r="61" s="29" customFormat="1" ht="24.75" customHeight="1">
      <c r="D61" s="37"/>
    </row>
    <row r="62" s="29" customFormat="1" ht="24.75" customHeight="1">
      <c r="D62" s="37"/>
    </row>
    <row r="63" s="29" customFormat="1" ht="24.75" customHeight="1">
      <c r="D63" s="37"/>
    </row>
    <row r="64" s="29" customFormat="1" ht="24.75" customHeight="1">
      <c r="D64" s="37"/>
    </row>
    <row r="65" s="29" customFormat="1" ht="24.75" customHeight="1">
      <c r="D65" s="37"/>
    </row>
    <row r="66" s="29" customFormat="1" ht="24.75" customHeight="1">
      <c r="D66" s="37"/>
    </row>
    <row r="67" s="29" customFormat="1" ht="24.75" customHeight="1">
      <c r="D67" s="37"/>
    </row>
    <row r="68" s="29" customFormat="1" ht="24.75" customHeight="1">
      <c r="D68" s="37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C1">
      <selection activeCell="L10" sqref="L10"/>
    </sheetView>
  </sheetViews>
  <sheetFormatPr defaultColWidth="9.00390625" defaultRowHeight="24.75" customHeight="1"/>
  <cols>
    <col min="1" max="1" width="6.625" style="4" customWidth="1"/>
    <col min="2" max="2" width="12.75390625" style="4" customWidth="1"/>
    <col min="3" max="3" width="17.25390625" style="4" customWidth="1"/>
    <col min="4" max="4" width="18.00390625" style="4" customWidth="1"/>
    <col min="5" max="5" width="10.625" style="4" customWidth="1"/>
    <col min="6" max="7" width="9.00390625" style="4" customWidth="1"/>
    <col min="8" max="8" width="11.00390625" style="4" customWidth="1"/>
    <col min="9" max="9" width="12.125" style="4" customWidth="1"/>
    <col min="10" max="10" width="25.25390625" style="4" customWidth="1"/>
    <col min="11" max="11" width="12.75390625" style="4" customWidth="1"/>
    <col min="12" max="12" width="26.375" style="4" customWidth="1"/>
    <col min="13" max="14" width="9.00390625" style="4" customWidth="1"/>
    <col min="15" max="15" width="9.25390625" style="4" customWidth="1"/>
    <col min="16" max="16384" width="9.00390625" style="4" customWidth="1"/>
  </cols>
  <sheetData>
    <row r="1" spans="1:14" ht="24.75" customHeight="1">
      <c r="A1" s="5" t="s">
        <v>193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1" customFormat="1" ht="24.75" customHeight="1">
      <c r="A2" s="6" t="s">
        <v>123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9"/>
    </row>
    <row r="3" spans="1:14" s="2" customFormat="1" ht="24.75" customHeight="1">
      <c r="A3" s="8" t="s">
        <v>2</v>
      </c>
      <c r="B3" s="9" t="s">
        <v>3</v>
      </c>
      <c r="C3" s="9" t="s">
        <v>49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20" t="s">
        <v>14</v>
      </c>
      <c r="N3" s="21" t="s">
        <v>15</v>
      </c>
    </row>
    <row r="4" spans="1:14" s="2" customFormat="1" ht="24.75" customHeight="1">
      <c r="A4" s="11">
        <v>1</v>
      </c>
      <c r="B4" s="12" t="s">
        <v>128</v>
      </c>
      <c r="C4" s="12" t="s">
        <v>194</v>
      </c>
      <c r="D4" s="13" t="s">
        <v>195</v>
      </c>
      <c r="E4" s="12">
        <v>1080</v>
      </c>
      <c r="F4" s="12" t="s">
        <v>61</v>
      </c>
      <c r="G4" s="12"/>
      <c r="H4" s="12">
        <v>9</v>
      </c>
      <c r="I4" s="12">
        <v>9720</v>
      </c>
      <c r="J4" s="12" t="s">
        <v>19</v>
      </c>
      <c r="K4" s="12" t="s">
        <v>54</v>
      </c>
      <c r="L4" s="22" t="s">
        <v>196</v>
      </c>
      <c r="M4" s="12">
        <v>1080</v>
      </c>
      <c r="N4" s="23">
        <v>0</v>
      </c>
    </row>
    <row r="5" spans="1:14" s="2" customFormat="1" ht="24.75" customHeight="1">
      <c r="A5" s="11">
        <v>2</v>
      </c>
      <c r="B5" s="14" t="s">
        <v>197</v>
      </c>
      <c r="C5" s="14" t="s">
        <v>43</v>
      </c>
      <c r="D5" s="13" t="s">
        <v>198</v>
      </c>
      <c r="E5" s="14">
        <v>1200</v>
      </c>
      <c r="F5" s="14" t="s">
        <v>25</v>
      </c>
      <c r="G5" s="15"/>
      <c r="H5" s="14">
        <v>10</v>
      </c>
      <c r="I5" s="24">
        <v>12000</v>
      </c>
      <c r="J5" s="14" t="s">
        <v>199</v>
      </c>
      <c r="K5" s="12" t="s">
        <v>54</v>
      </c>
      <c r="L5" s="14" t="s">
        <v>200</v>
      </c>
      <c r="M5" s="15">
        <v>1200</v>
      </c>
      <c r="N5" s="25">
        <v>0</v>
      </c>
    </row>
    <row r="6" spans="1:14" s="2" customFormat="1" ht="24.75" customHeight="1">
      <c r="A6" s="11"/>
      <c r="B6" s="14"/>
      <c r="C6" s="14"/>
      <c r="D6" s="13" t="s">
        <v>201</v>
      </c>
      <c r="E6" s="14">
        <v>1440</v>
      </c>
      <c r="F6" s="14" t="s">
        <v>25</v>
      </c>
      <c r="G6" s="15"/>
      <c r="H6" s="14">
        <v>18.46</v>
      </c>
      <c r="I6" s="24">
        <v>26582.4</v>
      </c>
      <c r="J6" s="14" t="s">
        <v>202</v>
      </c>
      <c r="K6" s="12" t="s">
        <v>54</v>
      </c>
      <c r="L6" s="14" t="s">
        <v>203</v>
      </c>
      <c r="M6" s="15">
        <v>1440</v>
      </c>
      <c r="N6" s="25">
        <v>0</v>
      </c>
    </row>
    <row r="7" spans="1:14" s="2" customFormat="1" ht="24.75" customHeight="1">
      <c r="A7" s="11"/>
      <c r="B7" s="14"/>
      <c r="C7" s="14"/>
      <c r="D7" s="13" t="s">
        <v>204</v>
      </c>
      <c r="E7" s="14">
        <v>5400</v>
      </c>
      <c r="F7" s="14" t="s">
        <v>25</v>
      </c>
      <c r="G7" s="15" t="s">
        <v>205</v>
      </c>
      <c r="H7" s="14">
        <v>8</v>
      </c>
      <c r="I7" s="24">
        <v>43200</v>
      </c>
      <c r="J7" s="14" t="s">
        <v>206</v>
      </c>
      <c r="K7" s="12" t="s">
        <v>54</v>
      </c>
      <c r="L7" s="14" t="s">
        <v>207</v>
      </c>
      <c r="M7" s="15">
        <v>5400</v>
      </c>
      <c r="N7" s="25">
        <v>0</v>
      </c>
    </row>
    <row r="8" spans="1:14" s="2" customFormat="1" ht="24.75" customHeight="1">
      <c r="A8" s="11"/>
      <c r="B8" s="14"/>
      <c r="C8" s="14"/>
      <c r="D8" s="13" t="s">
        <v>204</v>
      </c>
      <c r="E8" s="14">
        <v>1200</v>
      </c>
      <c r="F8" s="14" t="s">
        <v>25</v>
      </c>
      <c r="G8" s="15" t="s">
        <v>208</v>
      </c>
      <c r="H8" s="14">
        <v>14.4</v>
      </c>
      <c r="I8" s="24">
        <v>17280</v>
      </c>
      <c r="J8" s="14" t="s">
        <v>209</v>
      </c>
      <c r="K8" s="12" t="s">
        <v>54</v>
      </c>
      <c r="L8" s="14" t="s">
        <v>200</v>
      </c>
      <c r="M8" s="15">
        <v>1200</v>
      </c>
      <c r="N8" s="25">
        <v>0</v>
      </c>
    </row>
    <row r="9" spans="1:14" s="2" customFormat="1" ht="24.75" customHeight="1">
      <c r="A9" s="11"/>
      <c r="B9" s="14"/>
      <c r="C9" s="14"/>
      <c r="D9" s="13" t="s">
        <v>210</v>
      </c>
      <c r="E9" s="14">
        <v>1400</v>
      </c>
      <c r="F9" s="14" t="s">
        <v>25</v>
      </c>
      <c r="G9" s="15"/>
      <c r="H9" s="14">
        <v>6</v>
      </c>
      <c r="I9" s="24">
        <v>8400</v>
      </c>
      <c r="J9" s="14" t="s">
        <v>206</v>
      </c>
      <c r="K9" s="12" t="s">
        <v>54</v>
      </c>
      <c r="L9" s="14" t="s">
        <v>211</v>
      </c>
      <c r="M9" s="15">
        <v>1400</v>
      </c>
      <c r="N9" s="25">
        <v>0</v>
      </c>
    </row>
    <row r="10" spans="1:14" s="2" customFormat="1" ht="24.75" customHeight="1">
      <c r="A10" s="11">
        <v>3</v>
      </c>
      <c r="B10" s="14" t="s">
        <v>50</v>
      </c>
      <c r="C10" s="14" t="s">
        <v>212</v>
      </c>
      <c r="D10" s="13" t="s">
        <v>213</v>
      </c>
      <c r="E10" s="14">
        <v>600</v>
      </c>
      <c r="F10" s="14" t="s">
        <v>25</v>
      </c>
      <c r="G10" s="15" t="s">
        <v>214</v>
      </c>
      <c r="H10" s="14">
        <v>30.15</v>
      </c>
      <c r="I10" s="24">
        <v>18090</v>
      </c>
      <c r="J10" s="14" t="s">
        <v>206</v>
      </c>
      <c r="K10" s="12" t="s">
        <v>54</v>
      </c>
      <c r="L10" s="14" t="s">
        <v>215</v>
      </c>
      <c r="M10" s="15">
        <v>600</v>
      </c>
      <c r="N10" s="25">
        <v>0</v>
      </c>
    </row>
    <row r="11" spans="1:14" s="2" customFormat="1" ht="24.75" customHeight="1">
      <c r="A11" s="16">
        <v>4</v>
      </c>
      <c r="B11" s="15" t="s">
        <v>183</v>
      </c>
      <c r="C11" s="15" t="s">
        <v>216</v>
      </c>
      <c r="D11" s="13" t="s">
        <v>217</v>
      </c>
      <c r="E11" s="14">
        <v>600</v>
      </c>
      <c r="F11" s="14" t="s">
        <v>218</v>
      </c>
      <c r="G11" s="15" t="s">
        <v>219</v>
      </c>
      <c r="H11" s="14">
        <v>22.43</v>
      </c>
      <c r="I11" s="14">
        <v>13458</v>
      </c>
      <c r="J11" s="14" t="s">
        <v>206</v>
      </c>
      <c r="K11" s="12" t="s">
        <v>54</v>
      </c>
      <c r="L11" s="15" t="s">
        <v>150</v>
      </c>
      <c r="M11" s="15">
        <v>0</v>
      </c>
      <c r="N11" s="26">
        <v>600</v>
      </c>
    </row>
    <row r="12" spans="1:14" s="3" customFormat="1" ht="24.75" customHeight="1">
      <c r="A12" s="17"/>
      <c r="B12" s="18"/>
      <c r="C12" s="18"/>
      <c r="D12" s="18" t="s">
        <v>27</v>
      </c>
      <c r="E12" s="18">
        <f>SUM(E4:E11)</f>
        <v>12920</v>
      </c>
      <c r="F12" s="18"/>
      <c r="G12" s="18"/>
      <c r="H12" s="18"/>
      <c r="I12" s="18">
        <f>SUM(I4:I11)</f>
        <v>148730.4</v>
      </c>
      <c r="J12" s="18"/>
      <c r="K12" s="18"/>
      <c r="L12" s="18"/>
      <c r="M12" s="18">
        <f>SUM(M4:M11)</f>
        <v>12320</v>
      </c>
      <c r="N12" s="27">
        <f>SUM(N4:N11)</f>
        <v>600</v>
      </c>
    </row>
  </sheetData>
  <sheetProtection/>
  <mergeCells count="5">
    <mergeCell ref="A1:N1"/>
    <mergeCell ref="A2:C2"/>
    <mergeCell ref="A5:A9"/>
    <mergeCell ref="B5:B9"/>
    <mergeCell ref="C5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2022-03-08T02:55:46Z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B851BCDFD970468FB247D7070BC7807F</vt:lpwstr>
  </property>
</Properties>
</file>